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e.wong\Downloads\"/>
    </mc:Choice>
  </mc:AlternateContent>
  <bookViews>
    <workbookView xWindow="0" yWindow="0" windowWidth="28800" windowHeight="11010"/>
  </bookViews>
  <sheets>
    <sheet name="Al" sheetId="1" r:id="rId1"/>
    <sheet name="c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8" i="1" l="1"/>
  <c r="F267" i="1"/>
  <c r="E8" i="2" l="1"/>
  <c r="D31" i="2"/>
  <c r="D29" i="2"/>
  <c r="D28" i="2"/>
  <c r="D27" i="2"/>
  <c r="D26" i="2"/>
  <c r="D25" i="2"/>
  <c r="D23" i="2"/>
  <c r="D22" i="2"/>
  <c r="D21" i="2"/>
  <c r="D20" i="2"/>
  <c r="D19" i="2"/>
  <c r="D17" i="2"/>
  <c r="D16" i="2"/>
  <c r="D15" i="2"/>
  <c r="D14" i="2"/>
  <c r="D13" i="2"/>
  <c r="C3" i="2" s="1"/>
  <c r="D12" i="2"/>
  <c r="D11" i="2"/>
  <c r="C2" i="2" s="1"/>
  <c r="F7" i="2"/>
  <c r="E7" i="2"/>
  <c r="D6" i="2"/>
  <c r="C6" i="2"/>
  <c r="D5" i="2"/>
  <c r="D4" i="2"/>
  <c r="D3" i="2"/>
  <c r="D2" i="2"/>
  <c r="C5" i="2" l="1"/>
  <c r="C4" i="2"/>
  <c r="E9" i="2"/>
  <c r="B17" i="1"/>
  <c r="F17" i="1"/>
  <c r="B30" i="1"/>
  <c r="F30" i="1"/>
  <c r="B43" i="1"/>
  <c r="F43" i="1"/>
  <c r="B58" i="1"/>
  <c r="F58" i="1"/>
  <c r="B71" i="1"/>
  <c r="F71" i="1"/>
  <c r="B84" i="1"/>
  <c r="F84" i="1"/>
  <c r="B99" i="1"/>
  <c r="F99" i="1"/>
  <c r="B112" i="1"/>
  <c r="F112" i="1"/>
  <c r="B125" i="1"/>
  <c r="F125" i="1"/>
  <c r="B138" i="1"/>
  <c r="F138" i="1"/>
  <c r="B153" i="1"/>
  <c r="F153" i="1"/>
  <c r="B168" i="1"/>
  <c r="F168" i="1"/>
  <c r="B181" i="1"/>
  <c r="F181" i="1"/>
  <c r="B194" i="1"/>
  <c r="F194" i="1"/>
  <c r="B207" i="1"/>
  <c r="F207" i="1"/>
  <c r="B222" i="1"/>
  <c r="F222" i="1"/>
  <c r="B237" i="1"/>
  <c r="F237" i="1"/>
  <c r="B250" i="1"/>
  <c r="F250" i="1"/>
  <c r="B263" i="1"/>
  <c r="F263" i="1"/>
</calcChain>
</file>

<file path=xl/sharedStrings.xml><?xml version="1.0" encoding="utf-8"?>
<sst xmlns="http://schemas.openxmlformats.org/spreadsheetml/2006/main" count="339" uniqueCount="100">
  <si>
    <t>Innovations &amp; Additions</t>
  </si>
  <si>
    <t>System Perfromance and Reliability</t>
  </si>
  <si>
    <t>Product Life</t>
  </si>
  <si>
    <t>Performance Property</t>
  </si>
  <si>
    <t>Efficiency Metrics</t>
  </si>
  <si>
    <t>Advancement</t>
  </si>
  <si>
    <t>Regional Materials</t>
  </si>
  <si>
    <t>Regional Product</t>
  </si>
  <si>
    <t>Volatile Organic Compounds (VOC)</t>
  </si>
  <si>
    <t>Human Toxicity and Ecosystem Impact</t>
  </si>
  <si>
    <t>Environmental Management</t>
  </si>
  <si>
    <t>Material Optimization</t>
  </si>
  <si>
    <t>Energy Management</t>
  </si>
  <si>
    <t>Water Management</t>
  </si>
  <si>
    <t>Waste Management</t>
  </si>
  <si>
    <t>Circularity</t>
  </si>
  <si>
    <t>CFP quantification</t>
  </si>
  <si>
    <t>Grade</t>
  </si>
  <si>
    <t>Bonus</t>
  </si>
  <si>
    <t>Basic</t>
  </si>
  <si>
    <t>INS</t>
  </si>
  <si>
    <t>PEF</t>
  </si>
  <si>
    <t>ENV</t>
  </si>
  <si>
    <t>RES</t>
  </si>
  <si>
    <t>CO2</t>
  </si>
  <si>
    <t>Score:</t>
  </si>
  <si>
    <t>Yes</t>
  </si>
  <si>
    <t>Does the product meet this criterion?</t>
  </si>
  <si>
    <t>Assessment result</t>
  </si>
  <si>
    <t>Narrative with supporting</t>
  </si>
  <si>
    <r>
      <t>Verification</t>
    </r>
    <r>
      <rPr>
        <b/>
        <i/>
        <sz val="9"/>
        <color theme="1"/>
        <rFont val="Arial"/>
        <family val="2"/>
      </rPr>
      <t>:</t>
    </r>
  </si>
  <si>
    <t>[+5 bonus points]</t>
  </si>
  <si>
    <t>Adopt new practice, technology and strategy;
OR
Achieve exemplary performance</t>
  </si>
  <si>
    <t>Supporting document(s):</t>
  </si>
  <si>
    <t>Criterion</t>
  </si>
  <si>
    <t>Laboratory test report(s)</t>
  </si>
  <si>
    <r>
      <rPr>
        <u/>
        <sz val="9"/>
        <color theme="1"/>
        <rFont val="Arial"/>
        <family val="2"/>
      </rPr>
      <t>Durability:</t>
    </r>
    <r>
      <rPr>
        <sz val="9"/>
        <color theme="1"/>
        <rFont val="Arial"/>
        <family val="2"/>
      </rPr>
      <t xml:space="preserve">
Carry out applicable durability tests, including but not limited to Salt Spray Tests, Natural Weathering Tests, Ultraviolet Light Test, Xenon-arc Lamp Test.</t>
    </r>
  </si>
  <si>
    <t>[+5 bonus points ]</t>
  </si>
  <si>
    <t>Limit the concentration of Lead, Cadmium, Chromium and Mercury in architectural paints, coatings and primers applied below 0.01% by weight.</t>
  </si>
  <si>
    <t>OR</t>
  </si>
  <si>
    <r>
      <rPr>
        <u/>
        <sz val="9"/>
        <color theme="1"/>
        <rFont val="Arial"/>
        <family val="2"/>
      </rPr>
      <t>Heavy Metals:</t>
    </r>
    <r>
      <rPr>
        <sz val="9"/>
        <color theme="1"/>
        <rFont val="Arial"/>
        <family val="2"/>
      </rPr>
      <t xml:space="preserve">
Products without coating;</t>
    </r>
  </si>
  <si>
    <t>Laboratory test report(s) or self-declaration letter</t>
  </si>
  <si>
    <t>The product shall also not contain any substances or chemicals that are classified as Fatal, Toxic, Harmful in accordance with Regulation (EC) No 1272/2008.</t>
  </si>
  <si>
    <t>AND</t>
  </si>
  <si>
    <r>
      <rPr>
        <u/>
        <sz val="9"/>
        <color theme="1"/>
        <rFont val="Arial"/>
        <family val="2"/>
      </rPr>
      <t>Hazardous Substances:</t>
    </r>
    <r>
      <rPr>
        <sz val="9"/>
        <color theme="1"/>
        <rFont val="Arial"/>
        <family val="2"/>
      </rPr>
      <t xml:space="preserve">
For Carcinogenic Substances, the product shall be listed in IARC Group 1, 2A and 2B shall be &lt; 0.1% by weight of the product.</t>
    </r>
  </si>
  <si>
    <t>Location map</t>
  </si>
  <si>
    <r>
      <rPr>
        <u/>
        <sz val="11"/>
        <color theme="1"/>
        <rFont val="Calibri"/>
        <family val="2"/>
        <scheme val="minor"/>
      </rPr>
      <t>Regional Product:</t>
    </r>
    <r>
      <rPr>
        <sz val="11"/>
        <color theme="1"/>
        <rFont val="Calibri"/>
        <family val="2"/>
        <scheme val="minor"/>
      </rPr>
      <t xml:space="preserve">
Products that are manufactured within 800km radius of HKSAR by road transportation; within a 1,600km radius by rail transportation; or within a 4,000km radius by sea transportation.</t>
    </r>
  </si>
  <si>
    <t>ISO 14001 or EMAS certificate issued by accredited certification body</t>
  </si>
  <si>
    <r>
      <rPr>
        <u/>
        <sz val="11"/>
        <color theme="1"/>
        <rFont val="Calibri"/>
        <family val="2"/>
        <scheme val="minor"/>
      </rPr>
      <t>Environmental Management System:</t>
    </r>
    <r>
      <rPr>
        <sz val="11"/>
        <color theme="1"/>
        <rFont val="Calibri"/>
        <family val="2"/>
        <scheme val="minor"/>
      </rPr>
      <t xml:space="preserve">
Possess valid certificate under ISO 14001: Environmental management systems or EU Eco-Management and Audit Scheme (EMAS).</t>
    </r>
  </si>
  <si>
    <t>Calculation report</t>
  </si>
  <si>
    <r>
      <rPr>
        <u/>
        <sz val="9"/>
        <color theme="1"/>
        <rFont val="Arial"/>
        <family val="2"/>
      </rPr>
      <t>Clean Energy:</t>
    </r>
    <r>
      <rPr>
        <sz val="9"/>
        <color theme="1"/>
        <rFont val="Arial"/>
        <family val="2"/>
      </rPr>
      <t xml:space="preserve">
Procure or produce renewable electricity or carbon offsets to compensate 5% of total electricity used and greenhouse gas emissions from other energy sources</t>
    </r>
  </si>
  <si>
    <t>Option B: ISO 50001 certificate issued by accredited certification body</t>
  </si>
  <si>
    <t>Option A : Energy management plan</t>
  </si>
  <si>
    <t>[+5/+10 bonus points]</t>
  </si>
  <si>
    <r>
      <t xml:space="preserve">Option B: </t>
    </r>
    <r>
      <rPr>
        <u/>
        <sz val="11"/>
        <color theme="1"/>
        <rFont val="Calibri"/>
        <family val="2"/>
        <scheme val="minor"/>
      </rPr>
      <t>Energy Management System:</t>
    </r>
    <r>
      <rPr>
        <sz val="11"/>
        <color theme="1"/>
        <rFont val="Calibri"/>
        <family val="2"/>
        <scheme val="minor"/>
      </rPr>
      <t xml:space="preserve">
Possess valid certificate under ISO 50001: Energy management systems.</t>
    </r>
  </si>
  <si>
    <r>
      <t xml:space="preserve">Option A: </t>
    </r>
    <r>
      <rPr>
        <u/>
        <sz val="11"/>
        <color theme="1"/>
        <rFont val="Calibri"/>
        <family val="2"/>
        <scheme val="minor"/>
      </rPr>
      <t>Energy Management Plan:</t>
    </r>
    <r>
      <rPr>
        <sz val="11"/>
        <color theme="1"/>
        <rFont val="Calibri"/>
        <family val="2"/>
        <scheme val="minor"/>
      </rPr>
      <t xml:space="preserve">
Implement effective energy management policies and procedures and/or an energy management programme.</t>
    </r>
  </si>
  <si>
    <t>Option B: ISO 14046 certificate issued by accredited certification body</t>
  </si>
  <si>
    <t>Option A: Water consumption report
OR
Option A: Documentation on water recycling</t>
  </si>
  <si>
    <r>
      <t xml:space="preserve">Option B: </t>
    </r>
    <r>
      <rPr>
        <u/>
        <sz val="11"/>
        <color theme="1"/>
        <rFont val="Calibri"/>
        <family val="2"/>
        <scheme val="minor"/>
      </rPr>
      <t>Water Management System:</t>
    </r>
    <r>
      <rPr>
        <sz val="11"/>
        <color theme="1"/>
        <rFont val="Calibri"/>
        <family val="2"/>
        <scheme val="minor"/>
      </rPr>
      <t xml:space="preserve">
Process valid certificate under ISO 14046: Water Footprint Assessment.</t>
    </r>
  </si>
  <si>
    <r>
      <t xml:space="preserve">Option A: </t>
    </r>
    <r>
      <rPr>
        <u/>
        <sz val="11"/>
        <color theme="1"/>
        <rFont val="Calibri"/>
        <family val="2"/>
        <scheme val="minor"/>
      </rPr>
      <t>Water Consumption Reporting:</t>
    </r>
    <r>
      <rPr>
        <sz val="11"/>
        <color theme="1"/>
        <rFont val="Calibri"/>
        <family val="2"/>
        <scheme val="minor"/>
      </rPr>
      <t xml:space="preserve">
Report both potable and non-potable water usage in the production process of the past year.
OR
Option A: </t>
    </r>
    <r>
      <rPr>
        <u/>
        <sz val="11"/>
        <color theme="1"/>
        <rFont val="Calibri"/>
        <family val="2"/>
        <scheme val="minor"/>
      </rPr>
      <t>Water Recycling Program:</t>
    </r>
    <r>
      <rPr>
        <sz val="11"/>
        <color theme="1"/>
        <rFont val="Calibri"/>
        <family val="2"/>
        <scheme val="minor"/>
      </rPr>
      <t xml:space="preserve">
Develop and implement water recycling program during the manufacturing process.</t>
    </r>
  </si>
  <si>
    <t>Waste management programme</t>
  </si>
  <si>
    <r>
      <rPr>
        <u/>
        <sz val="11"/>
        <color theme="1"/>
        <rFont val="Calibri"/>
        <family val="2"/>
        <scheme val="minor"/>
      </rPr>
      <t>Waste Management Plan:</t>
    </r>
    <r>
      <rPr>
        <sz val="11"/>
        <color theme="1"/>
        <rFont val="Calibri"/>
        <family val="2"/>
        <scheme val="minor"/>
      </rPr>
      <t xml:space="preserve">
Implement effective Waste Management Plan detailing the policies, procedures and/or a waste management program covering manufacturing operations.</t>
    </r>
  </si>
  <si>
    <t>Documentation on packaging materials used</t>
  </si>
  <si>
    <r>
      <rPr>
        <u/>
        <sz val="11"/>
        <color theme="1"/>
        <rFont val="Calibri"/>
        <family val="2"/>
        <scheme val="minor"/>
      </rPr>
      <t>Packaging Requirement:</t>
    </r>
    <r>
      <rPr>
        <sz val="11"/>
        <color theme="1"/>
        <rFont val="Calibri"/>
        <family val="2"/>
        <scheme val="minor"/>
      </rPr>
      <t xml:space="preserve">
The packaging materials shall not contain halogenated plastics;
OR
Shall be comprised of 100% recycled materials, readily recyclable materials or decomposable materials;
OR
shall not be impregnated, labelled, coated or otherwise treated in a manner, which would prevent or significantly limit recycling.</t>
    </r>
  </si>
  <si>
    <t>Recycling Plan</t>
  </si>
  <si>
    <r>
      <rPr>
        <u/>
        <sz val="9"/>
        <color theme="1"/>
        <rFont val="Arial"/>
        <family val="2"/>
      </rPr>
      <t>Recyclability:</t>
    </r>
    <r>
      <rPr>
        <sz val="9"/>
        <color theme="1"/>
        <rFont val="Arial"/>
        <family val="2"/>
      </rPr>
      <t xml:space="preserve">
Developed a recycling plan for the product and declared options for reuse, recycling, recovery and disposal. The plan shall include the following and made available to public.</t>
    </r>
  </si>
  <si>
    <t>Environmental Product Declaration (EPD)</t>
  </si>
  <si>
    <t>Provide a life cycle assessment report with the carbon footprint of products (CFP) in kgCO2e/t of product, covering at least A1 to A3 and meet the following.</t>
  </si>
  <si>
    <t>Laboratory testing report(s) of VOC contents</t>
  </si>
  <si>
    <t>Verification:</t>
  </si>
  <si>
    <t>[10 basic points]</t>
  </si>
  <si>
    <r>
      <rPr>
        <u/>
        <sz val="9"/>
        <color theme="1"/>
        <rFont val="Arial"/>
        <family val="2"/>
      </rPr>
      <t>VOC Content:</t>
    </r>
    <r>
      <rPr>
        <sz val="9"/>
        <color theme="1"/>
        <rFont val="Arial"/>
        <family val="2"/>
      </rPr>
      <t xml:space="preserve">
Limit the VOC contents in architectural paints, coatings and primers applied below the listed threshold in Table 4.</t>
    </r>
  </si>
  <si>
    <t>Testing report(s) of pollutants concentration in wastewater</t>
  </si>
  <si>
    <r>
      <rPr>
        <u/>
        <sz val="11"/>
        <color theme="1"/>
        <rFont val="Calibri"/>
        <family val="2"/>
        <scheme val="minor"/>
      </rPr>
      <t>Water Pollutants:</t>
    </r>
    <r>
      <rPr>
        <sz val="11"/>
        <color theme="1"/>
        <rFont val="Calibri"/>
        <family val="2"/>
        <scheme val="minor"/>
      </rPr>
      <t xml:space="preserve">
Limit the pollution level in wastewater as listed in Table 3.</t>
    </r>
  </si>
  <si>
    <t>Testing report(s) of fluorides emissions</t>
  </si>
  <si>
    <t>- Particulate fluoride: &lt; 0.5kg/ton of product</t>
  </si>
  <si>
    <t>- Gaseous fluoride: &lt; 0.6kg/ton of product</t>
  </si>
  <si>
    <r>
      <rPr>
        <u/>
        <sz val="11"/>
        <color theme="1"/>
        <rFont val="Calibri"/>
        <family val="2"/>
        <scheme val="minor"/>
      </rPr>
      <t>Emission of Fluorides:</t>
    </r>
    <r>
      <rPr>
        <sz val="11"/>
        <color theme="1"/>
        <rFont val="Calibri"/>
        <family val="2"/>
        <scheme val="minor"/>
      </rPr>
      <t xml:space="preserve">
Limit the fluoride emissions as below</t>
    </r>
  </si>
  <si>
    <t>Testing report(s) of acidifying emissions</t>
  </si>
  <si>
    <r>
      <rPr>
        <u/>
        <sz val="11"/>
        <color theme="1"/>
        <rFont val="Calibri"/>
        <family val="2"/>
        <scheme val="minor"/>
      </rPr>
      <t>Acidification:</t>
    </r>
    <r>
      <rPr>
        <sz val="11"/>
        <color theme="1"/>
        <rFont val="Calibri"/>
        <family val="2"/>
        <scheme val="minor"/>
      </rPr>
      <t xml:space="preserve">
Maintain both SO2 and NOx emissions level below 100 mg/m3 during the production.</t>
    </r>
  </si>
  <si>
    <t>Material summary with calculation</t>
  </si>
  <si>
    <r>
      <rPr>
        <u/>
        <sz val="11"/>
        <color theme="1"/>
        <rFont val="Calibri"/>
        <family val="2"/>
        <scheme val="minor"/>
      </rPr>
      <t>Raw Materials:</t>
    </r>
    <r>
      <rPr>
        <sz val="11"/>
        <color theme="1"/>
        <rFont val="Calibri"/>
        <family val="2"/>
        <scheme val="minor"/>
      </rPr>
      <t xml:space="preserve">
Adopt recycled contents for minimum 30% of the aluminium ingot, by weight.</t>
    </r>
  </si>
  <si>
    <t>GEN</t>
  </si>
  <si>
    <t>Documentation including but not limited to product catalogue, technical datasheet, webpages</t>
  </si>
  <si>
    <t>[5 basic points]</t>
  </si>
  <si>
    <t>- Methods of cleaning / maintenance</t>
  </si>
  <si>
    <t>- Possible toxicity or health hazards</t>
  </si>
  <si>
    <t>- Instructions for use / installation.</t>
  </si>
  <si>
    <t>- Information of product specification</t>
  </si>
  <si>
    <t>- Country of origin</t>
  </si>
  <si>
    <t>Provide following information with delivered products or made accessible to public:</t>
  </si>
  <si>
    <t>Product Information</t>
  </si>
  <si>
    <t>VERIFICATION REPORT</t>
  </si>
  <si>
    <t>Comment (by VVB):</t>
  </si>
  <si>
    <t>[input Comment  / Justification by Verifier]</t>
  </si>
  <si>
    <r>
      <t xml:space="preserve">Filename: </t>
    </r>
    <r>
      <rPr>
        <i/>
        <sz val="9"/>
        <color rgb="FFC00000"/>
        <rFont val="Arial"/>
        <family val="2"/>
      </rPr>
      <t>[Input by Verifier]</t>
    </r>
  </si>
  <si>
    <t>CFP value achieved</t>
  </si>
  <si>
    <t xml:space="preserve"> __________________ kgCO2e/t of product</t>
  </si>
  <si>
    <t>total points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</si>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</sst>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rgb="FFC00000"/>
      <name val="Arial"/>
      <family val="2"/>
    </font>
    <font>
      <b/>
      <i/>
      <sz val="9"/>
      <color theme="1"/>
      <name val="Arial"/>
      <family val="2"/>
    </font>
    <font>
      <b/>
      <i/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sz val="15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DDDDDD"/>
      </right>
      <top style="medium">
        <color rgb="FF333333"/>
      </top>
      <bottom style="thin">
        <color rgb="FFDDDDDD"/>
      </bottom>
      <diagonal/>
    </border>
    <border>
      <left/>
      <right/>
      <top style="medium">
        <color rgb="FF333333"/>
      </top>
      <bottom style="thin">
        <color rgb="FFDDDDDD"/>
      </bottom>
      <diagonal/>
    </border>
    <border>
      <left style="thin">
        <color rgb="FFDDDDDD"/>
      </left>
      <right/>
      <top style="medium">
        <color rgb="FF333333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medium">
        <color rgb="FF333333"/>
      </bottom>
      <diagonal/>
    </border>
    <border>
      <left/>
      <right style="thin">
        <color rgb="FFDDDDDD"/>
      </right>
      <top style="thin">
        <color rgb="FFDDDDDD"/>
      </top>
      <bottom style="medium">
        <color rgb="FF333333"/>
      </bottom>
      <diagonal/>
    </border>
    <border>
      <left style="thin">
        <color rgb="FFDDDDDD"/>
      </left>
      <right/>
      <top style="thin">
        <color rgb="FFDDDDDD"/>
      </top>
      <bottom style="medium">
        <color rgb="FF333333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  <border>
      <left style="thin">
        <color rgb="FFDDDDDD"/>
      </left>
      <right/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3" xfId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/>
    <xf numFmtId="0" fontId="7" fillId="0" borderId="1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5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vertical="top" wrapText="1"/>
    </xf>
    <xf numFmtId="0" fontId="0" fillId="0" borderId="0" xfId="0" quotePrefix="1"/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1733552</xdr:colOff>
      <xdr:row>88</xdr:row>
      <xdr:rowOff>204540</xdr:rowOff>
    </xdr:from>
    <xdr:ext cx="2295524" cy="101943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2" y="18102015"/>
          <a:ext cx="2295524" cy="101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4000502</xdr:colOff>
      <xdr:row>88</xdr:row>
      <xdr:rowOff>195804</xdr:rowOff>
    </xdr:from>
    <xdr:ext cx="2285998" cy="1024506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2" y="18093279"/>
          <a:ext cx="2285998" cy="102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68"/>
  <sheetViews>
    <sheetView tabSelected="1" workbookViewId="0"/>
  </sheetViews>
  <sheetFormatPr defaultRowHeight="15" x14ac:dyDescent="0.25"/>
  <cols>
    <col min="1" max="1" width="7.28515625" customWidth="1"/>
    <col min="2" max="2" width="5.140625" customWidth="1"/>
    <col min="3" max="3" width="16.140625" customWidth="1"/>
    <col min="4" max="4" width="95.28515625" customWidth="1"/>
    <col min="5" max="5" width="79.42578125" customWidth="1"/>
    <col min="6" max="6" width="11.7109375" customWidth="1"/>
  </cols>
  <sheetData>
    <row r="1" spans="3:5" ht="18.75" x14ac:dyDescent="0.25">
      <c r="C1" s="57" t="s">
        <v>92</v>
      </c>
      <c r="D1" s="58"/>
      <c r="E1" s="59"/>
    </row>
    <row r="2" spans="3:5" x14ac:dyDescent="0.25">
      <c r="C2" s="50" t="s">
        <v>34</v>
      </c>
      <c r="E2" s="16" t="s">
        <v>33</v>
      </c>
    </row>
    <row r="3" spans="3:5" x14ac:dyDescent="0.25">
      <c r="C3" s="51"/>
      <c r="D3" s="15" t="s">
        <v>91</v>
      </c>
      <c r="E3" s="13"/>
    </row>
    <row r="4" spans="3:5" x14ac:dyDescent="0.25">
      <c r="C4" s="51"/>
      <c r="D4" s="12" t="s">
        <v>90</v>
      </c>
      <c r="E4" s="8" t="s">
        <v>95</v>
      </c>
    </row>
    <row r="5" spans="3:5" x14ac:dyDescent="0.25">
      <c r="C5" s="51"/>
      <c r="D5" s="31" t="s">
        <v>89</v>
      </c>
      <c r="E5" s="13"/>
    </row>
    <row r="6" spans="3:5" x14ac:dyDescent="0.25">
      <c r="C6" s="51"/>
      <c r="D6" s="31" t="s">
        <v>88</v>
      </c>
      <c r="E6" s="8" t="s">
        <v>95</v>
      </c>
    </row>
    <row r="7" spans="3:5" x14ac:dyDescent="0.25">
      <c r="C7" s="51"/>
      <c r="D7" s="31" t="s">
        <v>87</v>
      </c>
      <c r="E7" s="13"/>
    </row>
    <row r="8" spans="3:5" x14ac:dyDescent="0.25">
      <c r="C8" s="51"/>
      <c r="D8" s="31" t="s">
        <v>86</v>
      </c>
      <c r="E8" s="8" t="s">
        <v>95</v>
      </c>
    </row>
    <row r="9" spans="3:5" x14ac:dyDescent="0.25">
      <c r="C9" s="51"/>
      <c r="D9" s="31" t="s">
        <v>85</v>
      </c>
    </row>
    <row r="10" spans="3:5" x14ac:dyDescent="0.25">
      <c r="C10" s="51"/>
      <c r="D10" s="12"/>
    </row>
    <row r="11" spans="3:5" x14ac:dyDescent="0.25">
      <c r="C11" s="51"/>
      <c r="D11" s="14" t="s">
        <v>84</v>
      </c>
    </row>
    <row r="12" spans="3:5" x14ac:dyDescent="0.25">
      <c r="C12" s="51"/>
    </row>
    <row r="13" spans="3:5" x14ac:dyDescent="0.25">
      <c r="C13" s="51"/>
      <c r="D13" s="11" t="s">
        <v>30</v>
      </c>
    </row>
    <row r="14" spans="3:5" x14ac:dyDescent="0.25">
      <c r="C14" s="52"/>
      <c r="D14" s="10" t="s">
        <v>83</v>
      </c>
    </row>
    <row r="15" spans="3:5" x14ac:dyDescent="0.25">
      <c r="C15" s="42" t="s">
        <v>28</v>
      </c>
      <c r="D15" s="9" t="s">
        <v>27</v>
      </c>
      <c r="E15" s="5"/>
    </row>
    <row r="16" spans="3:5" x14ac:dyDescent="0.25">
      <c r="C16" s="43"/>
      <c r="D16" s="7" t="s">
        <v>26</v>
      </c>
      <c r="E16" s="5"/>
    </row>
    <row r="17" spans="1:6" x14ac:dyDescent="0.25">
      <c r="A17" s="1" t="s">
        <v>82</v>
      </c>
      <c r="B17" s="1">
        <f>IF(A17="","",SUM(E17))</f>
        <v>5</v>
      </c>
      <c r="C17" s="6" t="s">
        <v>25</v>
      </c>
      <c r="D17" s="5"/>
      <c r="E17" s="4">
        <v>5</v>
      </c>
      <c r="F17" t="str">
        <f>IF(E17=0,"",D3)</f>
        <v>Product Information</v>
      </c>
    </row>
    <row r="18" spans="1:6" s="3" customFormat="1" ht="24.75" thickBot="1" x14ac:dyDescent="0.3">
      <c r="C18" s="28" t="s">
        <v>93</v>
      </c>
      <c r="D18" s="37" t="s">
        <v>94</v>
      </c>
      <c r="E18" s="38"/>
    </row>
    <row r="19" spans="1:6" x14ac:dyDescent="0.25">
      <c r="C19" s="39"/>
      <c r="D19" s="40"/>
      <c r="E19" s="41"/>
    </row>
    <row r="20" spans="1:6" x14ac:dyDescent="0.25">
      <c r="E20" s="16" t="s">
        <v>33</v>
      </c>
    </row>
    <row r="21" spans="1:6" x14ac:dyDescent="0.25">
      <c r="D21" s="15" t="s">
        <v>11</v>
      </c>
      <c r="E21" s="13"/>
    </row>
    <row r="22" spans="1:6" ht="30" x14ac:dyDescent="0.25">
      <c r="D22" s="29" t="s">
        <v>81</v>
      </c>
      <c r="E22" s="8" t="s">
        <v>95</v>
      </c>
    </row>
    <row r="24" spans="1:6" x14ac:dyDescent="0.25">
      <c r="D24" s="14" t="s">
        <v>70</v>
      </c>
    </row>
    <row r="25" spans="1:6" x14ac:dyDescent="0.25">
      <c r="D25" s="18"/>
    </row>
    <row r="26" spans="1:6" x14ac:dyDescent="0.25">
      <c r="D26" s="11" t="s">
        <v>30</v>
      </c>
    </row>
    <row r="27" spans="1:6" x14ac:dyDescent="0.25">
      <c r="D27" s="32" t="s">
        <v>80</v>
      </c>
    </row>
    <row r="28" spans="1:6" x14ac:dyDescent="0.25">
      <c r="C28" s="42" t="s">
        <v>28</v>
      </c>
      <c r="D28" s="9" t="s">
        <v>27</v>
      </c>
      <c r="E28" s="5"/>
    </row>
    <row r="29" spans="1:6" x14ac:dyDescent="0.25">
      <c r="C29" s="43"/>
      <c r="D29" s="7" t="s">
        <v>26</v>
      </c>
      <c r="E29" s="5"/>
    </row>
    <row r="30" spans="1:6" x14ac:dyDescent="0.25">
      <c r="A30" s="1" t="s">
        <v>23</v>
      </c>
      <c r="B30" s="1">
        <f>IF(A30="","",SUM(E30))</f>
        <v>10</v>
      </c>
      <c r="C30" s="6" t="s">
        <v>25</v>
      </c>
      <c r="D30" s="5"/>
      <c r="E30" s="4">
        <v>10</v>
      </c>
      <c r="F30" t="str">
        <f>IF(E30=0,"",D21)</f>
        <v>Material Optimization</v>
      </c>
    </row>
    <row r="31" spans="1:6" s="3" customFormat="1" ht="24.75" thickBot="1" x14ac:dyDescent="0.3">
      <c r="C31" s="28" t="s">
        <v>93</v>
      </c>
      <c r="D31" s="37" t="s">
        <v>94</v>
      </c>
      <c r="E31" s="38"/>
    </row>
    <row r="32" spans="1:6" x14ac:dyDescent="0.25">
      <c r="C32" s="39"/>
      <c r="D32" s="40"/>
      <c r="E32" s="41"/>
    </row>
    <row r="33" spans="1:6" x14ac:dyDescent="0.25">
      <c r="C33" s="44" t="s">
        <v>34</v>
      </c>
      <c r="E33" s="16" t="s">
        <v>33</v>
      </c>
    </row>
    <row r="34" spans="1:6" x14ac:dyDescent="0.25">
      <c r="C34" s="45"/>
      <c r="D34" s="15" t="s">
        <v>10</v>
      </c>
      <c r="E34" s="13"/>
    </row>
    <row r="35" spans="1:6" ht="30" x14ac:dyDescent="0.25">
      <c r="C35" s="45"/>
      <c r="D35" s="29" t="s">
        <v>79</v>
      </c>
      <c r="E35" s="8" t="s">
        <v>95</v>
      </c>
    </row>
    <row r="36" spans="1:6" x14ac:dyDescent="0.25">
      <c r="C36" s="45"/>
      <c r="D36" s="12"/>
    </row>
    <row r="37" spans="1:6" x14ac:dyDescent="0.25">
      <c r="C37" s="45"/>
      <c r="D37" s="14" t="s">
        <v>70</v>
      </c>
    </row>
    <row r="38" spans="1:6" x14ac:dyDescent="0.25">
      <c r="C38" s="45"/>
      <c r="D38" s="12"/>
    </row>
    <row r="39" spans="1:6" x14ac:dyDescent="0.25">
      <c r="C39" s="45"/>
      <c r="D39" s="11" t="s">
        <v>30</v>
      </c>
    </row>
    <row r="40" spans="1:6" x14ac:dyDescent="0.25">
      <c r="C40" s="46"/>
      <c r="D40" s="10" t="s">
        <v>78</v>
      </c>
    </row>
    <row r="41" spans="1:6" x14ac:dyDescent="0.25">
      <c r="C41" s="42" t="s">
        <v>28</v>
      </c>
      <c r="D41" s="9" t="s">
        <v>27</v>
      </c>
      <c r="E41" s="5"/>
    </row>
    <row r="42" spans="1:6" x14ac:dyDescent="0.25">
      <c r="C42" s="43"/>
      <c r="D42" s="7" t="s">
        <v>26</v>
      </c>
      <c r="E42" s="5"/>
    </row>
    <row r="43" spans="1:6" x14ac:dyDescent="0.25">
      <c r="A43" s="1" t="s">
        <v>22</v>
      </c>
      <c r="B43" s="1">
        <f>IF(A43="","",SUM(E43))</f>
        <v>10</v>
      </c>
      <c r="C43" s="6" t="s">
        <v>25</v>
      </c>
      <c r="D43" s="5"/>
      <c r="E43" s="4">
        <v>10</v>
      </c>
      <c r="F43" t="str">
        <f>IF(E43=0,"",D34)</f>
        <v>Environmental Management</v>
      </c>
    </row>
    <row r="44" spans="1:6" ht="24.75" thickBot="1" x14ac:dyDescent="0.3">
      <c r="C44" s="28" t="s">
        <v>93</v>
      </c>
      <c r="D44" s="37" t="s">
        <v>94</v>
      </c>
      <c r="E44" s="38"/>
    </row>
    <row r="45" spans="1:6" x14ac:dyDescent="0.25">
      <c r="C45" s="39"/>
      <c r="D45" s="40"/>
      <c r="E45" s="41"/>
    </row>
    <row r="46" spans="1:6" x14ac:dyDescent="0.25">
      <c r="C46" s="44" t="s">
        <v>34</v>
      </c>
      <c r="E46" s="16" t="s">
        <v>33</v>
      </c>
    </row>
    <row r="47" spans="1:6" x14ac:dyDescent="0.25">
      <c r="C47" s="45"/>
      <c r="D47" s="15" t="s">
        <v>10</v>
      </c>
      <c r="E47" s="13"/>
    </row>
    <row r="48" spans="1:6" ht="30" x14ac:dyDescent="0.25">
      <c r="C48" s="45"/>
      <c r="D48" s="29" t="s">
        <v>77</v>
      </c>
      <c r="E48" s="8" t="s">
        <v>95</v>
      </c>
    </row>
    <row r="49" spans="1:6" x14ac:dyDescent="0.25">
      <c r="C49" s="45"/>
      <c r="D49" s="31" t="s">
        <v>76</v>
      </c>
      <c r="E49" s="30"/>
    </row>
    <row r="50" spans="1:6" x14ac:dyDescent="0.25">
      <c r="C50" s="45"/>
      <c r="D50" s="31" t="s">
        <v>75</v>
      </c>
      <c r="E50" s="30"/>
    </row>
    <row r="51" spans="1:6" x14ac:dyDescent="0.25">
      <c r="C51" s="45"/>
      <c r="D51" s="12"/>
    </row>
    <row r="52" spans="1:6" x14ac:dyDescent="0.25">
      <c r="C52" s="45"/>
      <c r="D52" s="14" t="s">
        <v>70</v>
      </c>
    </row>
    <row r="53" spans="1:6" x14ac:dyDescent="0.25">
      <c r="C53" s="45"/>
      <c r="D53" s="12"/>
    </row>
    <row r="54" spans="1:6" x14ac:dyDescent="0.25">
      <c r="C54" s="45"/>
      <c r="D54" s="11" t="s">
        <v>30</v>
      </c>
    </row>
    <row r="55" spans="1:6" x14ac:dyDescent="0.25">
      <c r="C55" s="46"/>
      <c r="D55" s="10" t="s">
        <v>74</v>
      </c>
    </row>
    <row r="56" spans="1:6" x14ac:dyDescent="0.25">
      <c r="C56" s="42" t="s">
        <v>28</v>
      </c>
      <c r="D56" s="9" t="s">
        <v>27</v>
      </c>
      <c r="E56" s="5"/>
    </row>
    <row r="57" spans="1:6" x14ac:dyDescent="0.25">
      <c r="C57" s="43"/>
      <c r="D57" s="7" t="s">
        <v>26</v>
      </c>
      <c r="E57" s="5"/>
    </row>
    <row r="58" spans="1:6" x14ac:dyDescent="0.25">
      <c r="A58" s="1" t="s">
        <v>22</v>
      </c>
      <c r="B58" s="1">
        <f>IF(A58="","",SUM(E58))</f>
        <v>5</v>
      </c>
      <c r="C58" s="6" t="s">
        <v>25</v>
      </c>
      <c r="D58" s="5"/>
      <c r="E58" s="4">
        <v>5</v>
      </c>
      <c r="F58" t="str">
        <f>IF(E58=0,"",D47)</f>
        <v>Environmental Management</v>
      </c>
    </row>
    <row r="59" spans="1:6" ht="24.75" thickBot="1" x14ac:dyDescent="0.3">
      <c r="C59" s="28" t="s">
        <v>93</v>
      </c>
      <c r="D59" s="37" t="s">
        <v>94</v>
      </c>
      <c r="E59" s="38"/>
    </row>
    <row r="60" spans="1:6" x14ac:dyDescent="0.25">
      <c r="C60" s="39"/>
      <c r="D60" s="40"/>
      <c r="E60" s="41"/>
    </row>
    <row r="61" spans="1:6" x14ac:dyDescent="0.25">
      <c r="C61" s="44" t="s">
        <v>34</v>
      </c>
      <c r="E61" s="16" t="s">
        <v>33</v>
      </c>
    </row>
    <row r="62" spans="1:6" x14ac:dyDescent="0.25">
      <c r="C62" s="45"/>
      <c r="D62" s="15" t="s">
        <v>10</v>
      </c>
      <c r="E62" s="13"/>
    </row>
    <row r="63" spans="1:6" ht="30" x14ac:dyDescent="0.25">
      <c r="C63" s="45"/>
      <c r="D63" s="29" t="s">
        <v>73</v>
      </c>
      <c r="E63" s="8" t="s">
        <v>95</v>
      </c>
    </row>
    <row r="64" spans="1:6" x14ac:dyDescent="0.25">
      <c r="C64" s="45"/>
      <c r="D64" s="12"/>
    </row>
    <row r="65" spans="1:6" x14ac:dyDescent="0.25">
      <c r="C65" s="45"/>
      <c r="D65" s="14" t="s">
        <v>70</v>
      </c>
    </row>
    <row r="66" spans="1:6" x14ac:dyDescent="0.25">
      <c r="C66" s="45"/>
      <c r="D66" s="12"/>
    </row>
    <row r="67" spans="1:6" x14ac:dyDescent="0.25">
      <c r="C67" s="45"/>
      <c r="D67" s="11" t="s">
        <v>30</v>
      </c>
    </row>
    <row r="68" spans="1:6" x14ac:dyDescent="0.25">
      <c r="C68" s="46"/>
      <c r="D68" s="10" t="s">
        <v>72</v>
      </c>
    </row>
    <row r="69" spans="1:6" x14ac:dyDescent="0.25">
      <c r="C69" s="42" t="s">
        <v>28</v>
      </c>
      <c r="D69" s="9" t="s">
        <v>27</v>
      </c>
      <c r="E69" s="5"/>
    </row>
    <row r="70" spans="1:6" x14ac:dyDescent="0.25">
      <c r="C70" s="43"/>
      <c r="D70" s="7" t="s">
        <v>26</v>
      </c>
      <c r="E70" s="5"/>
    </row>
    <row r="71" spans="1:6" x14ac:dyDescent="0.25">
      <c r="A71" s="1" t="s">
        <v>22</v>
      </c>
      <c r="B71" s="1">
        <f>IF(A71="","",SUM(E71))</f>
        <v>10</v>
      </c>
      <c r="C71" s="6" t="s">
        <v>25</v>
      </c>
      <c r="D71" s="5"/>
      <c r="E71" s="4">
        <v>10</v>
      </c>
      <c r="F71" t="str">
        <f>IF(E71=0,"",D62)</f>
        <v>Environmental Management</v>
      </c>
    </row>
    <row r="72" spans="1:6" ht="24.75" thickBot="1" x14ac:dyDescent="0.3">
      <c r="C72" s="28" t="s">
        <v>93</v>
      </c>
      <c r="D72" s="37" t="s">
        <v>94</v>
      </c>
      <c r="E72" s="38"/>
    </row>
    <row r="73" spans="1:6" x14ac:dyDescent="0.25">
      <c r="C73" s="39"/>
      <c r="D73" s="40"/>
      <c r="E73" s="41"/>
    </row>
    <row r="74" spans="1:6" x14ac:dyDescent="0.25">
      <c r="C74" s="47" t="s">
        <v>34</v>
      </c>
      <c r="D74" s="20"/>
      <c r="E74" s="16" t="s">
        <v>33</v>
      </c>
    </row>
    <row r="75" spans="1:6" x14ac:dyDescent="0.25">
      <c r="C75" s="48"/>
      <c r="D75" s="19" t="s">
        <v>8</v>
      </c>
      <c r="E75" s="13"/>
    </row>
    <row r="76" spans="1:6" ht="24" x14ac:dyDescent="0.25">
      <c r="C76" s="48"/>
      <c r="D76" s="14" t="s">
        <v>71</v>
      </c>
      <c r="E76" s="8" t="s">
        <v>95</v>
      </c>
    </row>
    <row r="77" spans="1:6" x14ac:dyDescent="0.25">
      <c r="C77" s="48"/>
      <c r="D77" s="14"/>
      <c r="E77" s="5"/>
    </row>
    <row r="78" spans="1:6" x14ac:dyDescent="0.25">
      <c r="C78" s="48"/>
      <c r="D78" s="14" t="s">
        <v>70</v>
      </c>
      <c r="E78" s="5"/>
    </row>
    <row r="79" spans="1:6" x14ac:dyDescent="0.25">
      <c r="C79" s="48"/>
      <c r="D79" s="18"/>
      <c r="E79" s="5"/>
    </row>
    <row r="80" spans="1:6" x14ac:dyDescent="0.25">
      <c r="C80" s="48"/>
      <c r="D80" s="11" t="s">
        <v>69</v>
      </c>
      <c r="E80" s="5"/>
    </row>
    <row r="81" spans="1:6" x14ac:dyDescent="0.25">
      <c r="C81" s="49"/>
      <c r="D81" s="10" t="s">
        <v>68</v>
      </c>
      <c r="E81" s="5"/>
    </row>
    <row r="82" spans="1:6" x14ac:dyDescent="0.25">
      <c r="C82" s="42" t="s">
        <v>28</v>
      </c>
      <c r="D82" s="9" t="s">
        <v>27</v>
      </c>
      <c r="E82" s="5"/>
    </row>
    <row r="83" spans="1:6" x14ac:dyDescent="0.25">
      <c r="C83" s="43"/>
      <c r="D83" s="7" t="s">
        <v>26</v>
      </c>
      <c r="E83" s="5"/>
    </row>
    <row r="84" spans="1:6" x14ac:dyDescent="0.25">
      <c r="A84" s="1" t="s">
        <v>22</v>
      </c>
      <c r="B84" s="1">
        <f>IF(A84="","",SUM(E84))</f>
        <v>10</v>
      </c>
      <c r="C84" s="6" t="s">
        <v>25</v>
      </c>
      <c r="D84" s="5"/>
      <c r="E84" s="4">
        <v>10</v>
      </c>
      <c r="F84" t="str">
        <f>IF(E84=0,"",D75)</f>
        <v>Volatile Organic Compounds (VOC)</v>
      </c>
    </row>
    <row r="85" spans="1:6" s="3" customFormat="1" ht="24.75" thickBot="1" x14ac:dyDescent="0.3">
      <c r="C85" s="28" t="s">
        <v>93</v>
      </c>
      <c r="D85" s="37" t="s">
        <v>94</v>
      </c>
      <c r="E85" s="38"/>
    </row>
    <row r="86" spans="1:6" x14ac:dyDescent="0.25">
      <c r="C86" s="39"/>
      <c r="D86" s="40"/>
      <c r="E86" s="41"/>
    </row>
    <row r="87" spans="1:6" x14ac:dyDescent="0.25">
      <c r="C87" s="47" t="s">
        <v>34</v>
      </c>
      <c r="D87" s="20"/>
      <c r="E87" s="16" t="s">
        <v>33</v>
      </c>
    </row>
    <row r="88" spans="1:6" x14ac:dyDescent="0.25">
      <c r="C88" s="48"/>
      <c r="D88" s="19" t="s">
        <v>16</v>
      </c>
      <c r="E88" s="13"/>
    </row>
    <row r="89" spans="1:6" ht="24" x14ac:dyDescent="0.25">
      <c r="C89" s="48"/>
      <c r="D89" s="14" t="s">
        <v>67</v>
      </c>
      <c r="E89" s="8" t="s">
        <v>95</v>
      </c>
    </row>
    <row r="90" spans="1:6" x14ac:dyDescent="0.25">
      <c r="C90" s="48"/>
      <c r="D90" s="18"/>
      <c r="E90" s="13"/>
    </row>
    <row r="91" spans="1:6" x14ac:dyDescent="0.25">
      <c r="C91" s="48"/>
      <c r="D91" s="14" t="s">
        <v>53</v>
      </c>
      <c r="E91" s="8" t="s">
        <v>95</v>
      </c>
    </row>
    <row r="92" spans="1:6" x14ac:dyDescent="0.25">
      <c r="C92" s="48"/>
      <c r="D92" s="18"/>
      <c r="E92" s="5"/>
    </row>
    <row r="93" spans="1:6" x14ac:dyDescent="0.25">
      <c r="C93" s="48"/>
      <c r="D93" s="18"/>
      <c r="E93" s="5"/>
    </row>
    <row r="94" spans="1:6" x14ac:dyDescent="0.25">
      <c r="C94" s="48"/>
      <c r="D94" s="11" t="s">
        <v>30</v>
      </c>
      <c r="E94" s="5"/>
    </row>
    <row r="95" spans="1:6" x14ac:dyDescent="0.25">
      <c r="C95" s="49"/>
      <c r="D95" s="10" t="s">
        <v>66</v>
      </c>
      <c r="E95" s="5"/>
    </row>
    <row r="96" spans="1:6" ht="24" x14ac:dyDescent="0.25">
      <c r="C96" s="34" t="s">
        <v>96</v>
      </c>
      <c r="D96" s="35" t="s">
        <v>97</v>
      </c>
      <c r="E96" s="30"/>
    </row>
    <row r="97" spans="1:6" x14ac:dyDescent="0.25">
      <c r="C97" s="42" t="s">
        <v>28</v>
      </c>
      <c r="D97" s="27" t="s">
        <v>27</v>
      </c>
    </row>
    <row r="98" spans="1:6" x14ac:dyDescent="0.25">
      <c r="C98" s="43"/>
      <c r="D98" s="7" t="s">
        <v>26</v>
      </c>
    </row>
    <row r="99" spans="1:6" x14ac:dyDescent="0.25">
      <c r="A99" s="1" t="s">
        <v>24</v>
      </c>
      <c r="B99" s="1">
        <f>IF(A99="","",SUM(E99))</f>
        <v>25</v>
      </c>
      <c r="C99" s="6" t="s">
        <v>25</v>
      </c>
      <c r="E99" s="4">
        <v>25</v>
      </c>
      <c r="F99" t="str">
        <f>IF(E99=0,"",D88)</f>
        <v>CFP quantification</v>
      </c>
    </row>
    <row r="100" spans="1:6" ht="24.75" thickBot="1" x14ac:dyDescent="0.3">
      <c r="C100" s="28" t="s">
        <v>93</v>
      </c>
      <c r="D100" s="37" t="s">
        <v>94</v>
      </c>
      <c r="E100" s="38"/>
    </row>
    <row r="101" spans="1:6" x14ac:dyDescent="0.25">
      <c r="C101" s="39"/>
      <c r="D101" s="40"/>
      <c r="E101" s="41"/>
    </row>
    <row r="102" spans="1:6" x14ac:dyDescent="0.25">
      <c r="C102" s="24"/>
      <c r="D102" s="24"/>
      <c r="E102" s="16" t="s">
        <v>33</v>
      </c>
    </row>
    <row r="103" spans="1:6" x14ac:dyDescent="0.25">
      <c r="C103" s="24"/>
      <c r="D103" s="15" t="s">
        <v>15</v>
      </c>
      <c r="E103" s="13"/>
    </row>
    <row r="104" spans="1:6" ht="36" x14ac:dyDescent="0.25">
      <c r="C104" s="24"/>
      <c r="D104" s="24" t="s">
        <v>65</v>
      </c>
      <c r="E104" s="8" t="s">
        <v>95</v>
      </c>
    </row>
    <row r="105" spans="1:6" x14ac:dyDescent="0.25">
      <c r="C105" s="24"/>
      <c r="D105" s="24"/>
      <c r="E105" s="26"/>
    </row>
    <row r="106" spans="1:6" x14ac:dyDescent="0.25">
      <c r="C106" s="24"/>
      <c r="D106" s="14" t="s">
        <v>31</v>
      </c>
      <c r="E106" s="26"/>
    </row>
    <row r="107" spans="1:6" x14ac:dyDescent="0.25">
      <c r="C107" s="24"/>
      <c r="D107" s="24"/>
      <c r="E107" s="26"/>
    </row>
    <row r="108" spans="1:6" x14ac:dyDescent="0.25">
      <c r="C108" s="24"/>
      <c r="D108" s="11" t="s">
        <v>30</v>
      </c>
      <c r="E108" s="26"/>
    </row>
    <row r="109" spans="1:6" x14ac:dyDescent="0.25">
      <c r="C109" s="24"/>
      <c r="D109" s="10" t="s">
        <v>64</v>
      </c>
      <c r="E109" s="26"/>
    </row>
    <row r="110" spans="1:6" x14ac:dyDescent="0.25">
      <c r="C110" s="42" t="s">
        <v>28</v>
      </c>
      <c r="D110" s="9" t="s">
        <v>27</v>
      </c>
      <c r="E110" s="5"/>
    </row>
    <row r="111" spans="1:6" x14ac:dyDescent="0.25">
      <c r="C111" s="43"/>
      <c r="D111" s="7" t="s">
        <v>26</v>
      </c>
      <c r="E111" s="5"/>
    </row>
    <row r="112" spans="1:6" x14ac:dyDescent="0.25">
      <c r="A112" s="1" t="s">
        <v>23</v>
      </c>
      <c r="B112" s="1">
        <f>IF(A112="","",SUM(E112))</f>
        <v>5</v>
      </c>
      <c r="C112" s="6" t="s">
        <v>25</v>
      </c>
      <c r="D112" s="5"/>
      <c r="E112" s="4">
        <v>5</v>
      </c>
      <c r="F112" t="str">
        <f>IF(E112=0,"",D103)</f>
        <v>Circularity</v>
      </c>
    </row>
    <row r="113" spans="1:6" ht="24.75" thickBot="1" x14ac:dyDescent="0.3">
      <c r="C113" s="28" t="s">
        <v>93</v>
      </c>
      <c r="D113" s="37" t="s">
        <v>94</v>
      </c>
      <c r="E113" s="38"/>
    </row>
    <row r="114" spans="1:6" x14ac:dyDescent="0.25">
      <c r="C114" s="39"/>
      <c r="D114" s="40"/>
      <c r="E114" s="41"/>
    </row>
    <row r="115" spans="1:6" x14ac:dyDescent="0.25">
      <c r="C115" s="44" t="s">
        <v>34</v>
      </c>
      <c r="E115" s="16" t="s">
        <v>33</v>
      </c>
    </row>
    <row r="116" spans="1:6" x14ac:dyDescent="0.25">
      <c r="C116" s="45"/>
      <c r="D116" s="15" t="s">
        <v>15</v>
      </c>
      <c r="E116" s="13"/>
    </row>
    <row r="117" spans="1:6" ht="105" x14ac:dyDescent="0.25">
      <c r="C117" s="45"/>
      <c r="D117" s="12" t="s">
        <v>63</v>
      </c>
      <c r="E117" s="8" t="s">
        <v>95</v>
      </c>
    </row>
    <row r="118" spans="1:6" x14ac:dyDescent="0.25">
      <c r="C118" s="45"/>
    </row>
    <row r="119" spans="1:6" x14ac:dyDescent="0.25">
      <c r="C119" s="45"/>
      <c r="D119" s="14" t="s">
        <v>31</v>
      </c>
    </row>
    <row r="120" spans="1:6" x14ac:dyDescent="0.25">
      <c r="C120" s="45"/>
      <c r="D120" s="12"/>
    </row>
    <row r="121" spans="1:6" x14ac:dyDescent="0.25">
      <c r="C121" s="45"/>
      <c r="D121" s="11" t="s">
        <v>30</v>
      </c>
    </row>
    <row r="122" spans="1:6" x14ac:dyDescent="0.25">
      <c r="C122" s="46"/>
      <c r="D122" s="10" t="s">
        <v>62</v>
      </c>
    </row>
    <row r="123" spans="1:6" x14ac:dyDescent="0.25">
      <c r="C123" s="42" t="s">
        <v>28</v>
      </c>
      <c r="D123" s="9" t="s">
        <v>27</v>
      </c>
      <c r="E123" s="5"/>
    </row>
    <row r="124" spans="1:6" x14ac:dyDescent="0.25">
      <c r="C124" s="43"/>
      <c r="D124" s="7" t="s">
        <v>26</v>
      </c>
      <c r="E124" s="5"/>
    </row>
    <row r="125" spans="1:6" x14ac:dyDescent="0.25">
      <c r="A125" s="1" t="s">
        <v>23</v>
      </c>
      <c r="B125" s="1">
        <f>IF(A125="","",SUM(E125))</f>
        <v>5</v>
      </c>
      <c r="C125" s="6" t="s">
        <v>25</v>
      </c>
      <c r="D125" s="5"/>
      <c r="E125" s="4">
        <v>5</v>
      </c>
      <c r="F125" t="str">
        <f>IF(E125=0,"",D116)</f>
        <v>Circularity</v>
      </c>
    </row>
    <row r="126" spans="1:6" ht="24.75" thickBot="1" x14ac:dyDescent="0.3">
      <c r="C126" s="28" t="s">
        <v>93</v>
      </c>
      <c r="D126" s="37" t="s">
        <v>94</v>
      </c>
      <c r="E126" s="38"/>
    </row>
    <row r="127" spans="1:6" x14ac:dyDescent="0.25">
      <c r="C127" s="39"/>
      <c r="D127" s="40"/>
      <c r="E127" s="41"/>
    </row>
    <row r="128" spans="1:6" x14ac:dyDescent="0.25">
      <c r="C128" s="50" t="s">
        <v>34</v>
      </c>
      <c r="E128" s="16" t="s">
        <v>33</v>
      </c>
    </row>
    <row r="129" spans="1:6" x14ac:dyDescent="0.25">
      <c r="C129" s="51"/>
      <c r="D129" s="25" t="s">
        <v>14</v>
      </c>
      <c r="E129" s="13"/>
    </row>
    <row r="130" spans="1:6" ht="45" x14ac:dyDescent="0.25">
      <c r="C130" s="51"/>
      <c r="D130" s="12" t="s">
        <v>61</v>
      </c>
      <c r="E130" s="8" t="s">
        <v>95</v>
      </c>
    </row>
    <row r="131" spans="1:6" x14ac:dyDescent="0.25">
      <c r="C131" s="51"/>
      <c r="D131" s="12"/>
    </row>
    <row r="132" spans="1:6" x14ac:dyDescent="0.25">
      <c r="C132" s="51"/>
      <c r="D132" s="14" t="s">
        <v>31</v>
      </c>
    </row>
    <row r="133" spans="1:6" x14ac:dyDescent="0.25">
      <c r="C133" s="51"/>
      <c r="D133" s="12"/>
    </row>
    <row r="134" spans="1:6" x14ac:dyDescent="0.25">
      <c r="C134" s="51"/>
      <c r="D134" s="11" t="s">
        <v>30</v>
      </c>
    </row>
    <row r="135" spans="1:6" x14ac:dyDescent="0.25">
      <c r="C135" s="52"/>
      <c r="D135" s="10" t="s">
        <v>60</v>
      </c>
    </row>
    <row r="136" spans="1:6" x14ac:dyDescent="0.25">
      <c r="C136" s="42" t="s">
        <v>28</v>
      </c>
      <c r="D136" s="9" t="s">
        <v>27</v>
      </c>
      <c r="E136" s="5"/>
    </row>
    <row r="137" spans="1:6" x14ac:dyDescent="0.25">
      <c r="C137" s="43"/>
      <c r="D137" s="7" t="s">
        <v>26</v>
      </c>
      <c r="E137" s="5"/>
    </row>
    <row r="138" spans="1:6" x14ac:dyDescent="0.25">
      <c r="A138" s="1" t="s">
        <v>23</v>
      </c>
      <c r="B138" s="1">
        <f>IF(A138="","",SUM(E138))</f>
        <v>5</v>
      </c>
      <c r="C138" s="6" t="s">
        <v>25</v>
      </c>
      <c r="D138" s="5"/>
      <c r="E138" s="4">
        <v>5</v>
      </c>
      <c r="F138" t="str">
        <f>IF(E138=0,"",D129)</f>
        <v>Waste Management</v>
      </c>
    </row>
    <row r="139" spans="1:6" ht="24.75" thickBot="1" x14ac:dyDescent="0.3">
      <c r="C139" s="28" t="s">
        <v>93</v>
      </c>
      <c r="D139" s="37" t="s">
        <v>94</v>
      </c>
      <c r="E139" s="38"/>
    </row>
    <row r="140" spans="1:6" x14ac:dyDescent="0.25">
      <c r="C140" s="39"/>
      <c r="D140" s="40"/>
      <c r="E140" s="41"/>
    </row>
    <row r="141" spans="1:6" x14ac:dyDescent="0.25">
      <c r="C141" s="50" t="s">
        <v>34</v>
      </c>
      <c r="D141" s="24"/>
      <c r="E141" s="16" t="s">
        <v>33</v>
      </c>
    </row>
    <row r="142" spans="1:6" x14ac:dyDescent="0.25">
      <c r="C142" s="56"/>
      <c r="D142" s="15" t="s">
        <v>13</v>
      </c>
      <c r="E142" s="13"/>
    </row>
    <row r="143" spans="1:6" ht="75" x14ac:dyDescent="0.25">
      <c r="C143" s="56"/>
      <c r="D143" s="12" t="s">
        <v>59</v>
      </c>
      <c r="E143" s="8" t="s">
        <v>95</v>
      </c>
    </row>
    <row r="144" spans="1:6" ht="30" x14ac:dyDescent="0.25">
      <c r="C144" s="56"/>
      <c r="D144" s="12" t="s">
        <v>58</v>
      </c>
      <c r="E144" s="13"/>
    </row>
    <row r="145" spans="1:6" x14ac:dyDescent="0.25">
      <c r="C145" s="56"/>
      <c r="D145" s="12"/>
      <c r="E145" s="8" t="s">
        <v>95</v>
      </c>
    </row>
    <row r="146" spans="1:6" x14ac:dyDescent="0.25">
      <c r="C146" s="56"/>
      <c r="D146" s="14" t="s">
        <v>53</v>
      </c>
    </row>
    <row r="147" spans="1:6" x14ac:dyDescent="0.25">
      <c r="C147" s="56"/>
      <c r="D147" s="12"/>
    </row>
    <row r="148" spans="1:6" x14ac:dyDescent="0.25">
      <c r="C148" s="56"/>
      <c r="D148" s="11" t="s">
        <v>30</v>
      </c>
    </row>
    <row r="149" spans="1:6" ht="36" x14ac:dyDescent="0.25">
      <c r="C149" s="56"/>
      <c r="D149" s="10" t="s">
        <v>57</v>
      </c>
    </row>
    <row r="150" spans="1:6" x14ac:dyDescent="0.25">
      <c r="C150" s="52"/>
      <c r="D150" s="10" t="s">
        <v>56</v>
      </c>
    </row>
    <row r="151" spans="1:6" x14ac:dyDescent="0.25">
      <c r="C151" s="42" t="s">
        <v>28</v>
      </c>
      <c r="D151" s="9" t="s">
        <v>27</v>
      </c>
      <c r="E151" s="5"/>
    </row>
    <row r="152" spans="1:6" x14ac:dyDescent="0.25">
      <c r="C152" s="43"/>
      <c r="D152" s="7" t="s">
        <v>26</v>
      </c>
      <c r="E152" s="5"/>
    </row>
    <row r="153" spans="1:6" x14ac:dyDescent="0.25">
      <c r="A153" s="1" t="s">
        <v>23</v>
      </c>
      <c r="B153" s="1">
        <f>IF(A153="","",SUM(E153))</f>
        <v>10</v>
      </c>
      <c r="C153" s="6" t="s">
        <v>25</v>
      </c>
      <c r="D153" s="5"/>
      <c r="E153" s="4">
        <v>10</v>
      </c>
      <c r="F153" t="str">
        <f>IF(E153=0,"",D142)</f>
        <v>Water Management</v>
      </c>
    </row>
    <row r="154" spans="1:6" ht="24.75" thickBot="1" x14ac:dyDescent="0.3">
      <c r="C154" s="28" t="s">
        <v>93</v>
      </c>
      <c r="D154" s="37" t="s">
        <v>94</v>
      </c>
      <c r="E154" s="38"/>
    </row>
    <row r="155" spans="1:6" x14ac:dyDescent="0.25">
      <c r="C155" s="39"/>
      <c r="D155" s="40"/>
      <c r="E155" s="41"/>
    </row>
    <row r="156" spans="1:6" x14ac:dyDescent="0.25">
      <c r="C156" s="50" t="s">
        <v>34</v>
      </c>
      <c r="E156" s="16" t="s">
        <v>33</v>
      </c>
    </row>
    <row r="157" spans="1:6" x14ac:dyDescent="0.25">
      <c r="C157" s="51"/>
      <c r="D157" s="15" t="s">
        <v>12</v>
      </c>
      <c r="E157" s="13"/>
    </row>
    <row r="158" spans="1:6" ht="45" x14ac:dyDescent="0.25">
      <c r="C158" s="51"/>
      <c r="D158" s="12" t="s">
        <v>55</v>
      </c>
      <c r="E158" s="8" t="s">
        <v>95</v>
      </c>
    </row>
    <row r="159" spans="1:6" ht="30" x14ac:dyDescent="0.25">
      <c r="C159" s="51"/>
      <c r="D159" s="12" t="s">
        <v>54</v>
      </c>
      <c r="E159" s="13"/>
    </row>
    <row r="160" spans="1:6" x14ac:dyDescent="0.25">
      <c r="C160" s="51"/>
      <c r="E160" s="8" t="s">
        <v>95</v>
      </c>
    </row>
    <row r="161" spans="1:6" x14ac:dyDescent="0.25">
      <c r="C161" s="51"/>
      <c r="D161" s="14" t="s">
        <v>53</v>
      </c>
    </row>
    <row r="162" spans="1:6" x14ac:dyDescent="0.25">
      <c r="C162" s="51"/>
      <c r="D162" s="18"/>
    </row>
    <row r="163" spans="1:6" x14ac:dyDescent="0.25">
      <c r="C163" s="51"/>
      <c r="D163" s="11" t="s">
        <v>30</v>
      </c>
    </row>
    <row r="164" spans="1:6" x14ac:dyDescent="0.25">
      <c r="C164" s="51"/>
      <c r="D164" s="10" t="s">
        <v>52</v>
      </c>
    </row>
    <row r="165" spans="1:6" x14ac:dyDescent="0.25">
      <c r="C165" s="52"/>
      <c r="D165" s="10" t="s">
        <v>51</v>
      </c>
    </row>
    <row r="166" spans="1:6" x14ac:dyDescent="0.25">
      <c r="C166" s="42" t="s">
        <v>28</v>
      </c>
      <c r="D166" s="9" t="s">
        <v>27</v>
      </c>
      <c r="E166" s="5"/>
    </row>
    <row r="167" spans="1:6" x14ac:dyDescent="0.25">
      <c r="C167" s="43"/>
      <c r="D167" s="7" t="s">
        <v>26</v>
      </c>
      <c r="E167" s="5"/>
    </row>
    <row r="168" spans="1:6" x14ac:dyDescent="0.25">
      <c r="A168" s="1" t="s">
        <v>23</v>
      </c>
      <c r="B168" s="1">
        <f>IF(A168="","",SUM(E168))</f>
        <v>10</v>
      </c>
      <c r="C168" s="6" t="s">
        <v>25</v>
      </c>
      <c r="D168" s="5"/>
      <c r="E168" s="4">
        <v>10</v>
      </c>
      <c r="F168" t="str">
        <f>IF(E168=0,"",D157)</f>
        <v>Energy Management</v>
      </c>
    </row>
    <row r="169" spans="1:6" ht="24.75" thickBot="1" x14ac:dyDescent="0.3">
      <c r="C169" s="28" t="s">
        <v>93</v>
      </c>
      <c r="D169" s="37" t="s">
        <v>94</v>
      </c>
      <c r="E169" s="38"/>
    </row>
    <row r="170" spans="1:6" x14ac:dyDescent="0.25">
      <c r="C170" s="39"/>
      <c r="D170" s="40"/>
      <c r="E170" s="41"/>
    </row>
    <row r="171" spans="1:6" x14ac:dyDescent="0.25">
      <c r="C171" s="53" t="s">
        <v>34</v>
      </c>
      <c r="D171" s="24"/>
      <c r="E171" s="16" t="s">
        <v>33</v>
      </c>
    </row>
    <row r="172" spans="1:6" x14ac:dyDescent="0.25">
      <c r="C172" s="54"/>
      <c r="D172" s="15" t="s">
        <v>12</v>
      </c>
      <c r="E172" s="13"/>
    </row>
    <row r="173" spans="1:6" ht="36" x14ac:dyDescent="0.25">
      <c r="C173" s="54"/>
      <c r="D173" s="24" t="s">
        <v>50</v>
      </c>
      <c r="E173" s="8" t="s">
        <v>95</v>
      </c>
    </row>
    <row r="174" spans="1:6" x14ac:dyDescent="0.25">
      <c r="C174" s="54"/>
      <c r="D174" s="23"/>
      <c r="E174" s="13"/>
    </row>
    <row r="175" spans="1:6" x14ac:dyDescent="0.25">
      <c r="C175" s="54"/>
      <c r="D175" s="14" t="s">
        <v>31</v>
      </c>
      <c r="E175" s="8" t="s">
        <v>95</v>
      </c>
    </row>
    <row r="176" spans="1:6" x14ac:dyDescent="0.25">
      <c r="C176" s="54"/>
      <c r="D176" s="24"/>
      <c r="E176" s="23"/>
    </row>
    <row r="177" spans="1:6" x14ac:dyDescent="0.25">
      <c r="C177" s="54"/>
      <c r="D177" s="11" t="s">
        <v>30</v>
      </c>
      <c r="E177" s="23"/>
    </row>
    <row r="178" spans="1:6" x14ac:dyDescent="0.25">
      <c r="C178" s="55"/>
      <c r="D178" s="10" t="s">
        <v>49</v>
      </c>
      <c r="E178" s="23"/>
    </row>
    <row r="179" spans="1:6" x14ac:dyDescent="0.25">
      <c r="C179" s="42" t="s">
        <v>28</v>
      </c>
      <c r="D179" s="9" t="s">
        <v>27</v>
      </c>
      <c r="E179" s="5"/>
    </row>
    <row r="180" spans="1:6" x14ac:dyDescent="0.25">
      <c r="C180" s="43"/>
      <c r="D180" s="7" t="s">
        <v>26</v>
      </c>
      <c r="E180" s="5"/>
    </row>
    <row r="181" spans="1:6" x14ac:dyDescent="0.25">
      <c r="A181" s="1" t="s">
        <v>23</v>
      </c>
      <c r="B181" s="1">
        <f>IF(A181="","",SUM(E181))</f>
        <v>5</v>
      </c>
      <c r="C181" s="6" t="s">
        <v>25</v>
      </c>
      <c r="D181" s="5"/>
      <c r="E181" s="4">
        <v>5</v>
      </c>
      <c r="F181" t="str">
        <f>IF(E181=0,"",D172)</f>
        <v>Energy Management</v>
      </c>
    </row>
    <row r="182" spans="1:6" ht="24.75" thickBot="1" x14ac:dyDescent="0.3">
      <c r="C182" s="28" t="s">
        <v>93</v>
      </c>
      <c r="D182" s="37" t="s">
        <v>94</v>
      </c>
      <c r="E182" s="38"/>
    </row>
    <row r="183" spans="1:6" x14ac:dyDescent="0.25">
      <c r="C183" s="22"/>
      <c r="D183" s="22"/>
      <c r="E183" s="21"/>
    </row>
    <row r="184" spans="1:6" x14ac:dyDescent="0.25">
      <c r="C184" s="44" t="s">
        <v>34</v>
      </c>
      <c r="E184" s="16" t="s">
        <v>33</v>
      </c>
    </row>
    <row r="185" spans="1:6" x14ac:dyDescent="0.25">
      <c r="C185" s="45"/>
      <c r="D185" s="15" t="s">
        <v>10</v>
      </c>
      <c r="E185" s="13"/>
    </row>
    <row r="186" spans="1:6" ht="45" x14ac:dyDescent="0.25">
      <c r="C186" s="45"/>
      <c r="D186" s="12" t="s">
        <v>48</v>
      </c>
      <c r="E186" s="8" t="s">
        <v>95</v>
      </c>
    </row>
    <row r="187" spans="1:6" x14ac:dyDescent="0.25">
      <c r="C187" s="45"/>
      <c r="D187" s="12"/>
    </row>
    <row r="188" spans="1:6" x14ac:dyDescent="0.25">
      <c r="C188" s="45"/>
      <c r="D188" s="14" t="s">
        <v>31</v>
      </c>
    </row>
    <row r="189" spans="1:6" x14ac:dyDescent="0.25">
      <c r="C189" s="45"/>
      <c r="D189" s="12"/>
    </row>
    <row r="190" spans="1:6" x14ac:dyDescent="0.25">
      <c r="C190" s="45"/>
      <c r="D190" s="11" t="s">
        <v>30</v>
      </c>
    </row>
    <row r="191" spans="1:6" x14ac:dyDescent="0.25">
      <c r="C191" s="46"/>
      <c r="D191" s="10" t="s">
        <v>47</v>
      </c>
    </row>
    <row r="192" spans="1:6" x14ac:dyDescent="0.25">
      <c r="C192" s="42" t="s">
        <v>28</v>
      </c>
      <c r="D192" s="9" t="s">
        <v>27</v>
      </c>
      <c r="E192" s="5"/>
    </row>
    <row r="193" spans="1:6" x14ac:dyDescent="0.25">
      <c r="C193" s="43"/>
      <c r="D193" s="7" t="s">
        <v>26</v>
      </c>
      <c r="E193" s="5"/>
    </row>
    <row r="194" spans="1:6" x14ac:dyDescent="0.25">
      <c r="A194" s="1" t="s">
        <v>22</v>
      </c>
      <c r="B194" s="1">
        <f>IF(A194="","",SUM(E194))</f>
        <v>5</v>
      </c>
      <c r="C194" s="6" t="s">
        <v>25</v>
      </c>
      <c r="D194" s="5"/>
      <c r="E194" s="4">
        <v>5</v>
      </c>
      <c r="F194" t="str">
        <f>IF(E194=0,"",D185)</f>
        <v>Environmental Management</v>
      </c>
    </row>
    <row r="195" spans="1:6" ht="24.75" thickBot="1" x14ac:dyDescent="0.3">
      <c r="C195" s="28" t="s">
        <v>93</v>
      </c>
      <c r="D195" s="37" t="s">
        <v>94</v>
      </c>
      <c r="E195" s="38"/>
    </row>
    <row r="196" spans="1:6" x14ac:dyDescent="0.25">
      <c r="C196" s="39"/>
      <c r="D196" s="40"/>
      <c r="E196" s="41"/>
    </row>
    <row r="197" spans="1:6" x14ac:dyDescent="0.25">
      <c r="C197" s="44" t="s">
        <v>34</v>
      </c>
      <c r="D197" s="12"/>
      <c r="E197" s="16" t="s">
        <v>33</v>
      </c>
    </row>
    <row r="198" spans="1:6" x14ac:dyDescent="0.25">
      <c r="C198" s="45"/>
      <c r="D198" s="15" t="s">
        <v>7</v>
      </c>
      <c r="E198" s="13"/>
    </row>
    <row r="199" spans="1:6" ht="45" x14ac:dyDescent="0.25">
      <c r="C199" s="45"/>
      <c r="D199" s="12" t="s">
        <v>46</v>
      </c>
      <c r="E199" s="8" t="s">
        <v>95</v>
      </c>
    </row>
    <row r="200" spans="1:6" x14ac:dyDescent="0.25">
      <c r="C200" s="45"/>
    </row>
    <row r="201" spans="1:6" x14ac:dyDescent="0.25">
      <c r="C201" s="45"/>
      <c r="D201" s="14" t="s">
        <v>31</v>
      </c>
    </row>
    <row r="202" spans="1:6" x14ac:dyDescent="0.25">
      <c r="C202" s="45"/>
      <c r="D202" s="12"/>
    </row>
    <row r="203" spans="1:6" x14ac:dyDescent="0.25">
      <c r="C203" s="45"/>
      <c r="D203" s="11" t="s">
        <v>30</v>
      </c>
    </row>
    <row r="204" spans="1:6" x14ac:dyDescent="0.25">
      <c r="C204" s="46"/>
      <c r="D204" s="10" t="s">
        <v>45</v>
      </c>
    </row>
    <row r="205" spans="1:6" x14ac:dyDescent="0.25">
      <c r="C205" s="42" t="s">
        <v>28</v>
      </c>
      <c r="D205" s="9" t="s">
        <v>27</v>
      </c>
      <c r="E205" s="5"/>
    </row>
    <row r="206" spans="1:6" x14ac:dyDescent="0.25">
      <c r="C206" s="43"/>
      <c r="D206" s="7" t="s">
        <v>26</v>
      </c>
      <c r="E206" s="5"/>
    </row>
    <row r="207" spans="1:6" x14ac:dyDescent="0.25">
      <c r="A207" s="1" t="s">
        <v>22</v>
      </c>
      <c r="B207" s="1">
        <f>IF(A207="","",SUM(E207))</f>
        <v>5</v>
      </c>
      <c r="C207" s="6" t="s">
        <v>25</v>
      </c>
      <c r="D207" s="5"/>
      <c r="E207" s="4">
        <v>5</v>
      </c>
      <c r="F207" t="str">
        <f>IF(E207=0,"",D198)</f>
        <v>Regional Product</v>
      </c>
    </row>
    <row r="208" spans="1:6" ht="24.75" thickBot="1" x14ac:dyDescent="0.3">
      <c r="C208" s="28" t="s">
        <v>93</v>
      </c>
      <c r="D208" s="37" t="s">
        <v>94</v>
      </c>
      <c r="E208" s="38"/>
    </row>
    <row r="209" spans="1:6" x14ac:dyDescent="0.25">
      <c r="C209" s="39"/>
      <c r="D209" s="40"/>
      <c r="E209" s="41"/>
    </row>
    <row r="210" spans="1:6" x14ac:dyDescent="0.25">
      <c r="C210" s="47" t="s">
        <v>34</v>
      </c>
      <c r="D210" s="20"/>
      <c r="E210" s="16" t="s">
        <v>33</v>
      </c>
    </row>
    <row r="211" spans="1:6" x14ac:dyDescent="0.25">
      <c r="C211" s="48"/>
      <c r="D211" s="19" t="s">
        <v>9</v>
      </c>
      <c r="E211" s="13"/>
    </row>
    <row r="212" spans="1:6" ht="36" x14ac:dyDescent="0.25">
      <c r="C212" s="48"/>
      <c r="D212" s="14" t="s">
        <v>44</v>
      </c>
      <c r="E212" s="8" t="s">
        <v>95</v>
      </c>
    </row>
    <row r="213" spans="1:6" x14ac:dyDescent="0.25">
      <c r="C213" s="48"/>
      <c r="D213" s="18" t="s">
        <v>43</v>
      </c>
      <c r="E213" s="5"/>
    </row>
    <row r="214" spans="1:6" ht="24" x14ac:dyDescent="0.25">
      <c r="C214" s="48"/>
      <c r="D214" s="14" t="s">
        <v>42</v>
      </c>
      <c r="E214" s="13"/>
    </row>
    <row r="215" spans="1:6" x14ac:dyDescent="0.25">
      <c r="C215" s="48"/>
      <c r="D215" s="14"/>
      <c r="E215" s="8" t="s">
        <v>95</v>
      </c>
    </row>
    <row r="216" spans="1:6" x14ac:dyDescent="0.25">
      <c r="C216" s="48"/>
      <c r="D216" s="14" t="s">
        <v>37</v>
      </c>
      <c r="E216" s="5"/>
    </row>
    <row r="217" spans="1:6" x14ac:dyDescent="0.25">
      <c r="C217" s="48"/>
      <c r="D217" s="18"/>
      <c r="E217" s="5"/>
    </row>
    <row r="218" spans="1:6" x14ac:dyDescent="0.25">
      <c r="C218" s="48"/>
      <c r="D218" s="11" t="s">
        <v>30</v>
      </c>
      <c r="E218" s="5"/>
    </row>
    <row r="219" spans="1:6" x14ac:dyDescent="0.25">
      <c r="C219" s="49"/>
      <c r="D219" s="10" t="s">
        <v>41</v>
      </c>
      <c r="E219" s="5"/>
    </row>
    <row r="220" spans="1:6" x14ac:dyDescent="0.25">
      <c r="C220" s="42" t="s">
        <v>28</v>
      </c>
      <c r="D220" s="9" t="s">
        <v>27</v>
      </c>
      <c r="E220" s="5"/>
    </row>
    <row r="221" spans="1:6" x14ac:dyDescent="0.25">
      <c r="C221" s="43"/>
      <c r="D221" s="7" t="s">
        <v>26</v>
      </c>
      <c r="E221" s="5"/>
    </row>
    <row r="222" spans="1:6" x14ac:dyDescent="0.25">
      <c r="A222" s="1" t="s">
        <v>22</v>
      </c>
      <c r="B222" s="1">
        <f>IF(A222="","",SUM(E222))</f>
        <v>5</v>
      </c>
      <c r="C222" s="6" t="s">
        <v>25</v>
      </c>
      <c r="D222" s="5"/>
      <c r="E222" s="4">
        <v>5</v>
      </c>
      <c r="F222" t="str">
        <f>IF(E222=0,"",D211)</f>
        <v>Human Toxicity and Ecosystem Impact</v>
      </c>
    </row>
    <row r="223" spans="1:6" ht="24.75" thickBot="1" x14ac:dyDescent="0.3">
      <c r="C223" s="28" t="s">
        <v>93</v>
      </c>
      <c r="D223" s="37" t="s">
        <v>94</v>
      </c>
      <c r="E223" s="38"/>
    </row>
    <row r="224" spans="1:6" x14ac:dyDescent="0.25">
      <c r="C224" s="39"/>
      <c r="D224" s="40"/>
      <c r="E224" s="41"/>
    </row>
    <row r="225" spans="1:6" x14ac:dyDescent="0.25">
      <c r="C225" s="47" t="s">
        <v>34</v>
      </c>
      <c r="D225" s="20"/>
      <c r="E225" s="16" t="s">
        <v>33</v>
      </c>
    </row>
    <row r="226" spans="1:6" x14ac:dyDescent="0.25">
      <c r="C226" s="48"/>
      <c r="D226" s="19" t="s">
        <v>9</v>
      </c>
      <c r="E226" s="13"/>
    </row>
    <row r="227" spans="1:6" ht="24" x14ac:dyDescent="0.25">
      <c r="C227" s="48"/>
      <c r="D227" s="14" t="s">
        <v>40</v>
      </c>
      <c r="E227" s="8" t="s">
        <v>95</v>
      </c>
    </row>
    <row r="228" spans="1:6" x14ac:dyDescent="0.25">
      <c r="C228" s="48"/>
      <c r="D228" s="18" t="s">
        <v>39</v>
      </c>
      <c r="E228" s="5"/>
    </row>
    <row r="229" spans="1:6" ht="24" x14ac:dyDescent="0.25">
      <c r="C229" s="48"/>
      <c r="D229" s="14" t="s">
        <v>38</v>
      </c>
      <c r="E229" s="13"/>
    </row>
    <row r="230" spans="1:6" x14ac:dyDescent="0.25">
      <c r="C230" s="48"/>
      <c r="D230" s="14"/>
      <c r="E230" s="8" t="s">
        <v>95</v>
      </c>
    </row>
    <row r="231" spans="1:6" x14ac:dyDescent="0.25">
      <c r="C231" s="48"/>
      <c r="D231" s="14" t="s">
        <v>37</v>
      </c>
      <c r="E231" s="5"/>
    </row>
    <row r="232" spans="1:6" x14ac:dyDescent="0.25">
      <c r="C232" s="48"/>
      <c r="D232" s="18"/>
      <c r="E232" s="5"/>
    </row>
    <row r="233" spans="1:6" x14ac:dyDescent="0.25">
      <c r="C233" s="48"/>
      <c r="D233" s="11" t="s">
        <v>30</v>
      </c>
      <c r="E233" s="5"/>
    </row>
    <row r="234" spans="1:6" x14ac:dyDescent="0.25">
      <c r="C234" s="49"/>
      <c r="D234" s="10" t="s">
        <v>35</v>
      </c>
      <c r="E234" s="5"/>
    </row>
    <row r="235" spans="1:6" x14ac:dyDescent="0.25">
      <c r="C235" s="42" t="s">
        <v>28</v>
      </c>
      <c r="D235" s="9" t="s">
        <v>27</v>
      </c>
      <c r="E235" s="5"/>
    </row>
    <row r="236" spans="1:6" x14ac:dyDescent="0.25">
      <c r="C236" s="43"/>
      <c r="D236" s="7" t="s">
        <v>26</v>
      </c>
      <c r="E236" s="5"/>
    </row>
    <row r="237" spans="1:6" x14ac:dyDescent="0.25">
      <c r="A237" s="1" t="s">
        <v>22</v>
      </c>
      <c r="B237" s="1">
        <f>IF(A237="","",SUM(E237))</f>
        <v>5</v>
      </c>
      <c r="C237" s="6" t="s">
        <v>25</v>
      </c>
      <c r="D237" s="5"/>
      <c r="E237" s="4">
        <v>5</v>
      </c>
      <c r="F237" t="str">
        <f>IF(E237=0,"",D226)</f>
        <v>Human Toxicity and Ecosystem Impact</v>
      </c>
    </row>
    <row r="238" spans="1:6" ht="24.75" thickBot="1" x14ac:dyDescent="0.3">
      <c r="C238" s="28" t="s">
        <v>93</v>
      </c>
      <c r="D238" s="37" t="s">
        <v>94</v>
      </c>
      <c r="E238" s="38"/>
    </row>
    <row r="239" spans="1:6" x14ac:dyDescent="0.25">
      <c r="C239" s="39"/>
      <c r="D239" s="40"/>
      <c r="E239" s="41"/>
    </row>
    <row r="240" spans="1:6" x14ac:dyDescent="0.25">
      <c r="C240" s="47" t="s">
        <v>34</v>
      </c>
      <c r="D240" s="20"/>
      <c r="E240" s="16" t="s">
        <v>33</v>
      </c>
    </row>
    <row r="241" spans="1:6" x14ac:dyDescent="0.25">
      <c r="C241" s="48"/>
      <c r="D241" s="19" t="s">
        <v>2</v>
      </c>
      <c r="E241" s="13"/>
    </row>
    <row r="242" spans="1:6" ht="36" x14ac:dyDescent="0.25">
      <c r="C242" s="48"/>
      <c r="D242" s="14" t="s">
        <v>36</v>
      </c>
      <c r="E242" s="8" t="s">
        <v>95</v>
      </c>
    </row>
    <row r="243" spans="1:6" x14ac:dyDescent="0.25">
      <c r="C243" s="48"/>
      <c r="D243" s="14"/>
      <c r="E243" s="13"/>
    </row>
    <row r="244" spans="1:6" x14ac:dyDescent="0.25">
      <c r="C244" s="48"/>
      <c r="D244" s="14" t="s">
        <v>31</v>
      </c>
      <c r="E244" s="8" t="s">
        <v>95</v>
      </c>
    </row>
    <row r="245" spans="1:6" x14ac:dyDescent="0.25">
      <c r="C245" s="48"/>
      <c r="D245" s="18"/>
      <c r="E245" s="17"/>
    </row>
    <row r="246" spans="1:6" x14ac:dyDescent="0.25">
      <c r="C246" s="48"/>
      <c r="D246" s="11" t="s">
        <v>30</v>
      </c>
      <c r="E246" s="17"/>
    </row>
    <row r="247" spans="1:6" x14ac:dyDescent="0.25">
      <c r="C247" s="49"/>
      <c r="D247" s="10" t="s">
        <v>35</v>
      </c>
      <c r="E247" s="17"/>
    </row>
    <row r="248" spans="1:6" x14ac:dyDescent="0.25">
      <c r="C248" s="42" t="s">
        <v>28</v>
      </c>
      <c r="D248" s="9" t="s">
        <v>27</v>
      </c>
      <c r="E248" s="17"/>
    </row>
    <row r="249" spans="1:6" x14ac:dyDescent="0.25">
      <c r="C249" s="43"/>
      <c r="D249" s="7" t="s">
        <v>26</v>
      </c>
      <c r="E249" s="17"/>
    </row>
    <row r="250" spans="1:6" x14ac:dyDescent="0.25">
      <c r="A250" s="1" t="s">
        <v>21</v>
      </c>
      <c r="B250" s="1">
        <f>IF(A250="","",SUM(E250))</f>
        <v>5</v>
      </c>
      <c r="C250" s="6" t="s">
        <v>25</v>
      </c>
      <c r="D250" s="17"/>
      <c r="E250" s="4">
        <v>5</v>
      </c>
      <c r="F250" t="str">
        <f>IF(E250=0,"",D241)</f>
        <v>Product Life</v>
      </c>
    </row>
    <row r="251" spans="1:6" ht="24.75" thickBot="1" x14ac:dyDescent="0.3">
      <c r="C251" s="28" t="s">
        <v>93</v>
      </c>
      <c r="D251" s="37" t="s">
        <v>94</v>
      </c>
      <c r="E251" s="38"/>
    </row>
    <row r="252" spans="1:6" x14ac:dyDescent="0.25">
      <c r="C252" s="39"/>
      <c r="D252" s="40"/>
      <c r="E252" s="41"/>
    </row>
    <row r="253" spans="1:6" x14ac:dyDescent="0.25">
      <c r="C253" s="44" t="s">
        <v>34</v>
      </c>
      <c r="E253" s="16" t="s">
        <v>33</v>
      </c>
    </row>
    <row r="254" spans="1:6" x14ac:dyDescent="0.25">
      <c r="C254" s="45"/>
      <c r="D254" s="15" t="s">
        <v>0</v>
      </c>
      <c r="E254" s="13"/>
    </row>
    <row r="255" spans="1:6" ht="45" x14ac:dyDescent="0.25">
      <c r="C255" s="45"/>
      <c r="D255" s="12" t="s">
        <v>32</v>
      </c>
      <c r="E255" s="8" t="s">
        <v>95</v>
      </c>
    </row>
    <row r="256" spans="1:6" x14ac:dyDescent="0.25">
      <c r="C256" s="45"/>
    </row>
    <row r="257" spans="1:6" x14ac:dyDescent="0.25">
      <c r="C257" s="45"/>
      <c r="D257" s="14" t="s">
        <v>31</v>
      </c>
      <c r="E257" s="13"/>
    </row>
    <row r="258" spans="1:6" x14ac:dyDescent="0.25">
      <c r="C258" s="45"/>
      <c r="D258" s="12"/>
      <c r="E258" s="8" t="s">
        <v>95</v>
      </c>
    </row>
    <row r="259" spans="1:6" x14ac:dyDescent="0.25">
      <c r="C259" s="45"/>
      <c r="D259" s="11" t="s">
        <v>30</v>
      </c>
    </row>
    <row r="260" spans="1:6" x14ac:dyDescent="0.25">
      <c r="C260" s="46"/>
      <c r="D260" s="10" t="s">
        <v>29</v>
      </c>
    </row>
    <row r="261" spans="1:6" x14ac:dyDescent="0.25">
      <c r="C261" s="42" t="s">
        <v>28</v>
      </c>
      <c r="D261" s="9" t="s">
        <v>27</v>
      </c>
      <c r="E261" s="5"/>
    </row>
    <row r="262" spans="1:6" x14ac:dyDescent="0.25">
      <c r="C262" s="43"/>
      <c r="D262" s="7" t="s">
        <v>26</v>
      </c>
      <c r="E262" s="5"/>
    </row>
    <row r="263" spans="1:6" x14ac:dyDescent="0.25">
      <c r="A263" s="1" t="s">
        <v>20</v>
      </c>
      <c r="B263" s="1">
        <f>IF(A263="","",SUM(E263))</f>
        <v>5</v>
      </c>
      <c r="C263" s="6" t="s">
        <v>25</v>
      </c>
      <c r="D263" s="5"/>
      <c r="E263" s="4">
        <v>5</v>
      </c>
      <c r="F263" t="str">
        <f>IF(E263=0,"",D254)</f>
        <v>Innovations &amp; Additions</v>
      </c>
    </row>
    <row r="264" spans="1:6" ht="24.75" thickBot="1" x14ac:dyDescent="0.3">
      <c r="C264" s="28" t="s">
        <v>93</v>
      </c>
      <c r="D264" s="37" t="s">
        <v>94</v>
      </c>
      <c r="E264" s="38"/>
    </row>
    <row r="265" spans="1:6" x14ac:dyDescent="0.25">
      <c r="C265" s="39"/>
      <c r="D265" s="40"/>
      <c r="E265" s="41"/>
    </row>
    <row r="267" spans="1:6" x14ac:dyDescent="0.25">
      <c r="E267" s="36" t="s">
        <v>99</v>
      </c>
      <c r="F267" s="33">
        <f>cal!E8</f>
        <v>145</v>
      </c>
    </row>
    <row r="268" spans="1:6" x14ac:dyDescent="0.25">
      <c r="E268" s="36" t="s">
        <v>17</v>
      </c>
      <c r="F268" s="33" t="str">
        <f>cal!E9</f>
        <v>PLATINUM</v>
      </c>
    </row>
  </sheetData>
  <mergeCells count="74">
    <mergeCell ref="C41:C42"/>
    <mergeCell ref="C1:E1"/>
    <mergeCell ref="C2:C14"/>
    <mergeCell ref="C15:C16"/>
    <mergeCell ref="D18:E18"/>
    <mergeCell ref="C19:E19"/>
    <mergeCell ref="C28:C29"/>
    <mergeCell ref="D31:E31"/>
    <mergeCell ref="C32:E32"/>
    <mergeCell ref="C33:C40"/>
    <mergeCell ref="D44:E44"/>
    <mergeCell ref="C45:E45"/>
    <mergeCell ref="C46:C55"/>
    <mergeCell ref="C56:C57"/>
    <mergeCell ref="D59:E59"/>
    <mergeCell ref="C60:E60"/>
    <mergeCell ref="C61:C68"/>
    <mergeCell ref="C69:C70"/>
    <mergeCell ref="D72:E72"/>
    <mergeCell ref="C110:C111"/>
    <mergeCell ref="C73:E73"/>
    <mergeCell ref="C74:C81"/>
    <mergeCell ref="C82:C83"/>
    <mergeCell ref="D85:E85"/>
    <mergeCell ref="C86:E86"/>
    <mergeCell ref="C87:C95"/>
    <mergeCell ref="C97:C98"/>
    <mergeCell ref="D100:E100"/>
    <mergeCell ref="C101:E101"/>
    <mergeCell ref="D113:E113"/>
    <mergeCell ref="C114:E114"/>
    <mergeCell ref="C115:C122"/>
    <mergeCell ref="C123:C124"/>
    <mergeCell ref="D126:E126"/>
    <mergeCell ref="C127:E127"/>
    <mergeCell ref="C128:C135"/>
    <mergeCell ref="C136:C137"/>
    <mergeCell ref="D139:E139"/>
    <mergeCell ref="C171:C178"/>
    <mergeCell ref="C140:E140"/>
    <mergeCell ref="C141:C150"/>
    <mergeCell ref="C151:C152"/>
    <mergeCell ref="D154:E154"/>
    <mergeCell ref="C155:E155"/>
    <mergeCell ref="C156:C165"/>
    <mergeCell ref="C166:C167"/>
    <mergeCell ref="D169:E169"/>
    <mergeCell ref="C170:E170"/>
    <mergeCell ref="C179:C180"/>
    <mergeCell ref="D182:E182"/>
    <mergeCell ref="C184:C191"/>
    <mergeCell ref="C192:C193"/>
    <mergeCell ref="D195:E195"/>
    <mergeCell ref="C196:E196"/>
    <mergeCell ref="C197:C204"/>
    <mergeCell ref="C205:C206"/>
    <mergeCell ref="D208:E208"/>
    <mergeCell ref="C240:C247"/>
    <mergeCell ref="C209:E209"/>
    <mergeCell ref="C210:C219"/>
    <mergeCell ref="C220:C221"/>
    <mergeCell ref="D223:E223"/>
    <mergeCell ref="C224:E224"/>
    <mergeCell ref="C225:C234"/>
    <mergeCell ref="C235:C236"/>
    <mergeCell ref="D238:E238"/>
    <mergeCell ref="C239:E239"/>
    <mergeCell ref="D264:E264"/>
    <mergeCell ref="C265:E265"/>
    <mergeCell ref="C248:C249"/>
    <mergeCell ref="D251:E251"/>
    <mergeCell ref="C252:E252"/>
    <mergeCell ref="C253:C260"/>
    <mergeCell ref="C261:C262"/>
  </mergeCells>
  <dataValidations count="6">
    <dataValidation type="list" allowBlank="1" showInputMessage="1" showErrorMessage="1" sqref="E99">
      <formula1>"0,5,10,15,20,25"</formula1>
    </dataValidation>
    <dataValidation type="list" allowBlank="1" showInputMessage="1" showErrorMessage="1" sqref="E153 E168">
      <formula1>"0,5,10"</formula1>
    </dataValidation>
    <dataValidation type="list" allowBlank="1" showInputMessage="1" showErrorMessage="1" sqref="D95">
      <formula1>"CFP quantification report,Environmental Product Declaration (EPD)"</formula1>
    </dataValidation>
    <dataValidation type="list" allowBlank="1" showInputMessage="1" showErrorMessage="1" sqref="E43 E30 E84 E71">
      <formula1>"0,10"</formula1>
    </dataValidation>
    <dataValidation type="list" allowBlank="1" showInputMessage="1" showErrorMessage="1" sqref="E138 E194 E181 E112 E125 E237 E250 E263 E17 E58 E207 E222">
      <formula1>"0,5"</formula1>
    </dataValidation>
    <dataValidation type="list" allowBlank="1" showInputMessage="1" showErrorMessage="1" sqref="D16 D221 D193 D206 D167 D152 D124 D137 D111 D249 D262 D42 D29 D57 D70 D83 D236 D180 D98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8" sqref="D8:F8"/>
    </sheetView>
  </sheetViews>
  <sheetFormatPr defaultRowHeight="15" x14ac:dyDescent="0.25"/>
  <cols>
    <col min="3" max="4" width="72.5703125" customWidth="1"/>
  </cols>
  <sheetData>
    <row r="2" spans="2:6" x14ac:dyDescent="0.25">
      <c r="B2" s="3" t="s">
        <v>24</v>
      </c>
      <c r="C2" s="2" t="str">
        <f>IF(D11&gt;0,C11,"")</f>
        <v>CFP quantification</v>
      </c>
      <c r="D2">
        <f>SUMIF(Al!$A$2:$A$264,$B2,Al!$B$2:$B$264)</f>
        <v>25</v>
      </c>
    </row>
    <row r="3" spans="2:6" x14ac:dyDescent="0.25">
      <c r="B3" s="3" t="s">
        <v>23</v>
      </c>
      <c r="C3" s="2" t="str">
        <f>IF(D13&gt;0,C13&amp;"; ","")&amp;IF(D15&gt;0,C15&amp;"; ","")&amp;IF(D16&gt;0,C16&amp;"; ","")&amp;IF(D17&gt;0,C17,"")</f>
        <v>Circularity; Water Management; Energy Management; Material Optimization</v>
      </c>
      <c r="D3">
        <f>SUMIF(Al!$A$2:$A$264,$B3,Al!$B$2:$B$264)</f>
        <v>50</v>
      </c>
    </row>
    <row r="4" spans="2:6" ht="30" x14ac:dyDescent="0.25">
      <c r="B4" s="3" t="s">
        <v>22</v>
      </c>
      <c r="C4" s="2" t="str">
        <f>IF(D19&gt;0,C19&amp;"; ","")&amp;IF(D20&gt;0,C20&amp;"; ","")&amp;IF(D21&gt;0,C21&amp;"; ","")&amp;IF(D22&gt;0,C22&amp;"; ","")&amp;IF(D23&gt;0,C23,"")</f>
        <v xml:space="preserve">Environmental Management; Human Toxicity and Ecosystem Impact; Volatile Organic Compounds (VOC); Regional Product; </v>
      </c>
      <c r="D4">
        <f>SUMIF(Al!$A$2:$A$264,$B4,Al!$B$2:$B$264)</f>
        <v>55</v>
      </c>
    </row>
    <row r="5" spans="2:6" x14ac:dyDescent="0.25">
      <c r="B5" s="3" t="s">
        <v>21</v>
      </c>
      <c r="C5" s="2" t="str">
        <f>IF(D25&gt;0,C25&amp;"; ","")&amp;IF(D26&gt;0,C26&amp;"; ","")&amp;IF(D27&gt;0,C27&amp;"; ","")&amp;IF(D28&gt;0,C28&amp;"; ","")&amp;IF(D29&gt;0,C29,"")</f>
        <v xml:space="preserve">Product Life; </v>
      </c>
      <c r="D5">
        <f>SUMIF(Al!$A$2:$A$264,$B5,Al!$B$2:$B$264)</f>
        <v>5</v>
      </c>
    </row>
    <row r="6" spans="2:6" x14ac:dyDescent="0.25">
      <c r="B6" s="3" t="s">
        <v>20</v>
      </c>
      <c r="C6" s="2" t="str">
        <f>IF(D31&gt;0,C31,"")</f>
        <v>Innovations &amp; Additions</v>
      </c>
      <c r="D6">
        <f>SUMIF(Al!$A$2:$A$264,$B6,Al!$B$2:$B$264)</f>
        <v>5</v>
      </c>
      <c r="E6" s="1" t="s">
        <v>19</v>
      </c>
      <c r="F6" s="1" t="s">
        <v>18</v>
      </c>
    </row>
    <row r="7" spans="2:6" x14ac:dyDescent="0.25">
      <c r="E7" s="1">
        <f>SUM(Al!E17,Al!E30,Al!E43,Al!E58,Al!E71,Al!E84)</f>
        <v>50</v>
      </c>
      <c r="F7" s="1">
        <f>SUM(Al!E99,Al!E112,Al!E125,Al!E138,Al!E153,Al!E168,Al!E181,Al!E194,Al!E207,Al!E222,Al!E237,Al!E250,Al!E263)</f>
        <v>95</v>
      </c>
    </row>
    <row r="8" spans="2:6" x14ac:dyDescent="0.25">
      <c r="D8" t="s">
        <v>98</v>
      </c>
      <c r="E8" s="60">
        <f>E7+F7</f>
        <v>145</v>
      </c>
      <c r="F8" s="60"/>
    </row>
    <row r="9" spans="2:6" x14ac:dyDescent="0.25">
      <c r="D9" t="s">
        <v>17</v>
      </c>
      <c r="E9" s="60" t="str">
        <f>IF(SUM(E7:F7)&gt;=90,"PLATINUM", IF(SUM(E7:F7)&gt;=80,"GOLD",IF(SUM(E7:F7)&gt;=70,"SILVER",IF(SUM(E7:F7)&gt;=60,"BRONZE",IF(SUM(E7:F7)&gt;=50,"GREEN","NIL")))))</f>
        <v>PLATINUM</v>
      </c>
      <c r="F9" s="60"/>
    </row>
    <row r="11" spans="2:6" x14ac:dyDescent="0.25">
      <c r="C11" t="s">
        <v>16</v>
      </c>
      <c r="D11">
        <f>COUNTIF(Al!F$21:F$264,C11)</f>
        <v>1</v>
      </c>
    </row>
    <row r="12" spans="2:6" x14ac:dyDescent="0.25">
      <c r="D12">
        <f>COUNTIF(Al!F$21:F$264,C12)</f>
        <v>0</v>
      </c>
    </row>
    <row r="13" spans="2:6" x14ac:dyDescent="0.25">
      <c r="C13" t="s">
        <v>15</v>
      </c>
      <c r="D13">
        <f>COUNTIF(Al!F$21:F$264,C13)</f>
        <v>2</v>
      </c>
    </row>
    <row r="14" spans="2:6" x14ac:dyDescent="0.25">
      <c r="C14" t="s">
        <v>14</v>
      </c>
      <c r="D14">
        <f>COUNTIF(Al!F$21:F$264,C14)</f>
        <v>1</v>
      </c>
    </row>
    <row r="15" spans="2:6" x14ac:dyDescent="0.25">
      <c r="C15" t="s">
        <v>13</v>
      </c>
      <c r="D15">
        <f>COUNTIF(Al!F$21:F$264,C15)</f>
        <v>1</v>
      </c>
    </row>
    <row r="16" spans="2:6" x14ac:dyDescent="0.25">
      <c r="C16" t="s">
        <v>12</v>
      </c>
      <c r="D16">
        <f>COUNTIF(Al!F$21:F$264,C16)</f>
        <v>2</v>
      </c>
    </row>
    <row r="17" spans="3:4" x14ac:dyDescent="0.25">
      <c r="C17" t="s">
        <v>11</v>
      </c>
      <c r="D17">
        <f>COUNTIF(Al!F$21:F$264,C17)</f>
        <v>1</v>
      </c>
    </row>
    <row r="19" spans="3:4" x14ac:dyDescent="0.25">
      <c r="C19" t="s">
        <v>10</v>
      </c>
      <c r="D19">
        <f>COUNTIF(Al!F$21:F$264,C19)</f>
        <v>4</v>
      </c>
    </row>
    <row r="20" spans="3:4" x14ac:dyDescent="0.25">
      <c r="C20" t="s">
        <v>9</v>
      </c>
      <c r="D20">
        <f>COUNTIF(Al!F$21:F$264,C20)</f>
        <v>2</v>
      </c>
    </row>
    <row r="21" spans="3:4" x14ac:dyDescent="0.25">
      <c r="C21" t="s">
        <v>8</v>
      </c>
      <c r="D21">
        <f>COUNTIF(Al!F$21:F$264,C21)</f>
        <v>1</v>
      </c>
    </row>
    <row r="22" spans="3:4" x14ac:dyDescent="0.25">
      <c r="C22" t="s">
        <v>7</v>
      </c>
      <c r="D22">
        <f>COUNTIF(Al!F$21:F$264,C22)</f>
        <v>1</v>
      </c>
    </row>
    <row r="23" spans="3:4" x14ac:dyDescent="0.25">
      <c r="C23" t="s">
        <v>6</v>
      </c>
      <c r="D23">
        <f>COUNTIF(Al!F$21:F$264,C23)</f>
        <v>0</v>
      </c>
    </row>
    <row r="25" spans="3:4" x14ac:dyDescent="0.25">
      <c r="C25" t="s">
        <v>5</v>
      </c>
      <c r="D25">
        <f>COUNTIF(Al!F$21:F$264,C25)</f>
        <v>0</v>
      </c>
    </row>
    <row r="26" spans="3:4" x14ac:dyDescent="0.25">
      <c r="C26" t="s">
        <v>4</v>
      </c>
      <c r="D26">
        <f>COUNTIF(Al!F$21:F$264,C26)</f>
        <v>0</v>
      </c>
    </row>
    <row r="27" spans="3:4" x14ac:dyDescent="0.25">
      <c r="C27" t="s">
        <v>3</v>
      </c>
      <c r="D27">
        <f>COUNTIF(Al!F$21:F$264,C27)</f>
        <v>0</v>
      </c>
    </row>
    <row r="28" spans="3:4" x14ac:dyDescent="0.25">
      <c r="C28" t="s">
        <v>2</v>
      </c>
      <c r="D28">
        <f>COUNTIF(Al!F$21:F$264,C28)</f>
        <v>1</v>
      </c>
    </row>
    <row r="29" spans="3:4" x14ac:dyDescent="0.25">
      <c r="C29" t="s">
        <v>1</v>
      </c>
      <c r="D29">
        <f>COUNTIF(Al!F$21:F$264,C29)</f>
        <v>0</v>
      </c>
    </row>
    <row r="31" spans="3:4" x14ac:dyDescent="0.25">
      <c r="C31" t="s">
        <v>0</v>
      </c>
      <c r="D31">
        <f>COUNTIF(Al!F$21:F$264,C31)</f>
        <v>1</v>
      </c>
    </row>
  </sheetData>
  <mergeCells count="2">
    <mergeCell ref="E9:F9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</vt:lpstr>
      <vt:lpstr>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Sat</dc:creator>
  <cp:lastModifiedBy>Irene Wong</cp:lastModifiedBy>
  <dcterms:created xsi:type="dcterms:W3CDTF">2025-12-13T06:48:36Z</dcterms:created>
  <dcterms:modified xsi:type="dcterms:W3CDTF">2026-01-29T04:50:49Z</dcterms:modified>
</cp:coreProperties>
</file>