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e.wong\Downloads\"/>
    </mc:Choice>
  </mc:AlternateContent>
  <bookViews>
    <workbookView xWindow="0" yWindow="0" windowWidth="28800" windowHeight="11010"/>
  </bookViews>
  <sheets>
    <sheet name="Glazing" sheetId="1" r:id="rId1"/>
    <sheet name="C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C6" i="2" s="1"/>
  <c r="D29" i="2"/>
  <c r="D28" i="2"/>
  <c r="D27" i="2"/>
  <c r="D26" i="2"/>
  <c r="D25" i="2"/>
  <c r="C5" i="2" s="1"/>
  <c r="D23" i="2"/>
  <c r="D22" i="2"/>
  <c r="D21" i="2"/>
  <c r="D20" i="2"/>
  <c r="D19" i="2"/>
  <c r="C4" i="2" s="1"/>
  <c r="D17" i="2"/>
  <c r="D16" i="2"/>
  <c r="D15" i="2"/>
  <c r="D14" i="2"/>
  <c r="D13" i="2"/>
  <c r="D12" i="2"/>
  <c r="D11" i="2"/>
  <c r="C2" i="2" s="1"/>
  <c r="F7" i="2"/>
  <c r="E7" i="2"/>
  <c r="E9" i="2" s="1"/>
  <c r="F283" i="1" s="1"/>
  <c r="D6" i="2"/>
  <c r="D5" i="2"/>
  <c r="D4" i="2"/>
  <c r="D3" i="2"/>
  <c r="D2" i="2"/>
  <c r="C3" i="2" l="1"/>
  <c r="E8" i="2"/>
  <c r="F282" i="1" s="1"/>
  <c r="B17" i="1"/>
  <c r="F17" i="1"/>
  <c r="B30" i="1"/>
  <c r="F30" i="1"/>
  <c r="B43" i="1"/>
  <c r="F43" i="1"/>
  <c r="B56" i="1"/>
  <c r="F56" i="1"/>
  <c r="B69" i="1"/>
  <c r="F69" i="1"/>
  <c r="B82" i="1"/>
  <c r="F82" i="1"/>
  <c r="B98" i="1"/>
  <c r="F98" i="1"/>
  <c r="B111" i="1"/>
  <c r="F111" i="1"/>
  <c r="B124" i="1"/>
  <c r="F124" i="1"/>
  <c r="B137" i="1"/>
  <c r="F137" i="1"/>
  <c r="B150" i="1"/>
  <c r="F150" i="1"/>
  <c r="B163" i="1"/>
  <c r="F163" i="1"/>
  <c r="B178" i="1"/>
  <c r="F178" i="1"/>
  <c r="B193" i="1"/>
  <c r="F193" i="1"/>
  <c r="B206" i="1"/>
  <c r="F206" i="1"/>
  <c r="B219" i="1"/>
  <c r="F219" i="1"/>
  <c r="B232" i="1"/>
  <c r="F232" i="1"/>
  <c r="B250" i="1"/>
  <c r="F250" i="1"/>
  <c r="B265" i="1"/>
  <c r="F265" i="1"/>
  <c r="B278" i="1"/>
  <c r="F278" i="1"/>
</calcChain>
</file>

<file path=xl/sharedStrings.xml><?xml version="1.0" encoding="utf-8"?>
<sst xmlns="http://schemas.openxmlformats.org/spreadsheetml/2006/main" count="356" uniqueCount="103">
  <si>
    <t>Innovations &amp; Additions</t>
  </si>
  <si>
    <t>System Perfromance and Reliability</t>
  </si>
  <si>
    <t>Product Life</t>
  </si>
  <si>
    <t>Performance Property</t>
  </si>
  <si>
    <t>Efficiency Metrics</t>
  </si>
  <si>
    <t>Advancement</t>
  </si>
  <si>
    <t>Regional Materials</t>
  </si>
  <si>
    <t>Regional Product</t>
  </si>
  <si>
    <t>Volatile Organic Compounds (VOC)</t>
  </si>
  <si>
    <t>Human Toxicity and Ecosystem Impact</t>
  </si>
  <si>
    <t>Environmental Management</t>
  </si>
  <si>
    <t>Material Optimization</t>
  </si>
  <si>
    <t>Energy Management</t>
  </si>
  <si>
    <t>Water Management</t>
  </si>
  <si>
    <t>Waste Management</t>
  </si>
  <si>
    <t>Circularity</t>
  </si>
  <si>
    <t>CFP quantification</t>
  </si>
  <si>
    <t>Grade</t>
  </si>
  <si>
    <t>Bonus</t>
  </si>
  <si>
    <t>Basic</t>
  </si>
  <si>
    <t>INS</t>
  </si>
  <si>
    <t>PEF</t>
  </si>
  <si>
    <t>ENV</t>
  </si>
  <si>
    <t>RES</t>
  </si>
  <si>
    <t>CO2</t>
  </si>
  <si>
    <t>Score:</t>
  </si>
  <si>
    <t>Yes</t>
  </si>
  <si>
    <t>Does the product meet this criterion?</t>
  </si>
  <si>
    <t>Assessment result</t>
  </si>
  <si>
    <t>Narrative with supporting</t>
  </si>
  <si>
    <r>
      <t>Verification</t>
    </r>
    <r>
      <rPr>
        <b/>
        <i/>
        <sz val="9"/>
        <color theme="1"/>
        <rFont val="Arial"/>
        <family val="2"/>
      </rPr>
      <t>:</t>
    </r>
  </si>
  <si>
    <t>[+5 bonus points]</t>
  </si>
  <si>
    <t>Adopt new practice, technology and strategy;
OR
Achieve exemplary performance</t>
  </si>
  <si>
    <t>Supporting document(s):</t>
  </si>
  <si>
    <t>Criterion</t>
  </si>
  <si>
    <t>Laboratory test report(s) and performance tests</t>
  </si>
  <si>
    <t>[5 bonus points]</t>
  </si>
  <si>
    <t>Provide a 10-year guarantee to the product</t>
  </si>
  <si>
    <t>AND</t>
  </si>
  <si>
    <r>
      <rPr>
        <u/>
        <sz val="9"/>
        <color theme="1"/>
        <rFont val="Arial"/>
        <family val="2"/>
      </rPr>
      <t>Serviceability:</t>
    </r>
    <r>
      <rPr>
        <sz val="9"/>
        <color theme="1"/>
        <rFont val="Arial"/>
        <family val="2"/>
      </rPr>
      <t xml:space="preserve">
Fulfil the quality, safety, air leakage and other functional requirements;</t>
    </r>
  </si>
  <si>
    <t>Laboratory test report(s) or self-declaration letter</t>
  </si>
  <si>
    <t>[+10 bonus points ]</t>
  </si>
  <si>
    <r>
      <rPr>
        <i/>
        <sz val="9"/>
        <color theme="1"/>
        <rFont val="Arial"/>
        <family val="2"/>
      </rPr>
      <t>Double or triple glazing products only:</t>
    </r>
    <r>
      <rPr>
        <sz val="9"/>
        <color theme="1"/>
        <rFont val="Arial"/>
        <family val="2"/>
      </rPr>
      <t xml:space="preserve">
No filer gas with GWP100 &gt; 5 shall be used</t>
    </r>
  </si>
  <si>
    <r>
      <rPr>
        <i/>
        <sz val="9"/>
        <color theme="1"/>
        <rFont val="Arial"/>
        <family val="2"/>
      </rPr>
      <t>Tinted glazing products only:</t>
    </r>
    <r>
      <rPr>
        <sz val="9"/>
        <color theme="1"/>
        <rFont val="Arial"/>
        <family val="2"/>
      </rPr>
      <t xml:space="preserve">
Products shall not contain heavy metals</t>
    </r>
  </si>
  <si>
    <r>
      <rPr>
        <i/>
        <sz val="11"/>
        <color theme="1"/>
        <rFont val="Calibri"/>
        <family val="2"/>
        <scheme val="minor"/>
      </rPr>
      <t>All Glazing Products:</t>
    </r>
    <r>
      <rPr>
        <sz val="11"/>
        <color theme="1"/>
        <rFont val="Calibri"/>
        <family val="2"/>
        <scheme val="minor"/>
      </rPr>
      <t xml:space="preserve">
No carcinogenic substances;
No fatal, harmful or toxic substances;
No organotin compounds, phthalates or PBDEs.</t>
    </r>
  </si>
  <si>
    <r>
      <rPr>
        <u/>
        <sz val="9"/>
        <color theme="1"/>
        <rFont val="Arial"/>
        <family val="2"/>
      </rPr>
      <t>Hazardous Substances:</t>
    </r>
    <r>
      <rPr>
        <sz val="9"/>
        <color theme="1"/>
        <rFont val="Arial"/>
        <family val="2"/>
      </rPr>
      <t xml:space="preserve">
The following substances shall be less than 0.1% in the product:</t>
    </r>
  </si>
  <si>
    <t>Location map</t>
  </si>
  <si>
    <r>
      <rPr>
        <u/>
        <sz val="11"/>
        <color theme="1"/>
        <rFont val="Calibri"/>
        <family val="2"/>
        <scheme val="minor"/>
      </rPr>
      <t>Regional Product:</t>
    </r>
    <r>
      <rPr>
        <sz val="11"/>
        <color theme="1"/>
        <rFont val="Calibri"/>
        <family val="2"/>
        <scheme val="minor"/>
      </rPr>
      <t xml:space="preserve">
Products that are manufactured within 800km radius of HKSAR by road transportation; within a 1,600km radius by rail transportation; or within a 4,000km radius by sea transportation.</t>
    </r>
  </si>
  <si>
    <t>ISO 14001 or EMAS certificate issued by accredited certification body</t>
  </si>
  <si>
    <r>
      <rPr>
        <u/>
        <sz val="11"/>
        <color theme="1"/>
        <rFont val="Calibri"/>
        <family val="2"/>
        <scheme val="minor"/>
      </rPr>
      <t>Environmental Management System:</t>
    </r>
    <r>
      <rPr>
        <sz val="11"/>
        <color theme="1"/>
        <rFont val="Calibri"/>
        <family val="2"/>
        <scheme val="minor"/>
      </rPr>
      <t xml:space="preserve">
Possess valid certificate under ISO 14001: Environmental management systems or EU Eco-Management and Audit Scheme (EMAS).</t>
    </r>
  </si>
  <si>
    <t>Calculation report</t>
  </si>
  <si>
    <r>
      <rPr>
        <u/>
        <sz val="9"/>
        <color theme="1"/>
        <rFont val="Arial"/>
        <family val="2"/>
      </rPr>
      <t>Clean Energy:</t>
    </r>
    <r>
      <rPr>
        <sz val="9"/>
        <color theme="1"/>
        <rFont val="Arial"/>
        <family val="2"/>
      </rPr>
      <t xml:space="preserve">
Procure or produce renewable electricity or carbon offsets to compensate 5% of total electricity used and greenhouse gas emissions from other energy sources</t>
    </r>
  </si>
  <si>
    <t>Option B: ISO 50001 certificate issued by accredited certification body</t>
  </si>
  <si>
    <t>Option A : Energy management plan</t>
  </si>
  <si>
    <t>[+5/+10 bonus points]</t>
  </si>
  <si>
    <r>
      <t xml:space="preserve">Option B: </t>
    </r>
    <r>
      <rPr>
        <u/>
        <sz val="11"/>
        <color theme="1"/>
        <rFont val="Calibri"/>
        <family val="2"/>
        <scheme val="minor"/>
      </rPr>
      <t>Energy Management System:</t>
    </r>
    <r>
      <rPr>
        <sz val="11"/>
        <color theme="1"/>
        <rFont val="Calibri"/>
        <family val="2"/>
        <scheme val="minor"/>
      </rPr>
      <t xml:space="preserve">
Possess valid certificate under ISO 50001: Energy management systems.</t>
    </r>
  </si>
  <si>
    <r>
      <t xml:space="preserve">Option A: </t>
    </r>
    <r>
      <rPr>
        <u/>
        <sz val="11"/>
        <color theme="1"/>
        <rFont val="Calibri"/>
        <family val="2"/>
        <scheme val="minor"/>
      </rPr>
      <t>Energy Management Plan:</t>
    </r>
    <r>
      <rPr>
        <sz val="11"/>
        <color theme="1"/>
        <rFont val="Calibri"/>
        <family val="2"/>
        <scheme val="minor"/>
      </rPr>
      <t xml:space="preserve">
Implement effective energy management policies and procedures and/or an energy management programme.</t>
    </r>
  </si>
  <si>
    <t>Option B: ISO 14046 certificate issued by accredited certification body</t>
  </si>
  <si>
    <t>Option A: Water consumption report
OR
Option A: Documentation on water recycling</t>
  </si>
  <si>
    <r>
      <t xml:space="preserve">Option B: </t>
    </r>
    <r>
      <rPr>
        <u/>
        <sz val="11"/>
        <color theme="1"/>
        <rFont val="Calibri"/>
        <family val="2"/>
        <scheme val="minor"/>
      </rPr>
      <t>Water Management System:</t>
    </r>
    <r>
      <rPr>
        <sz val="11"/>
        <color theme="1"/>
        <rFont val="Calibri"/>
        <family val="2"/>
        <scheme val="minor"/>
      </rPr>
      <t xml:space="preserve">
Process valid certificate under ISO 14046: Water Footprint Assessment.</t>
    </r>
  </si>
  <si>
    <r>
      <t xml:space="preserve">Option A: </t>
    </r>
    <r>
      <rPr>
        <u/>
        <sz val="11"/>
        <color theme="1"/>
        <rFont val="Calibri"/>
        <family val="2"/>
        <scheme val="minor"/>
      </rPr>
      <t>Water Consumption Reporting:</t>
    </r>
    <r>
      <rPr>
        <sz val="11"/>
        <color theme="1"/>
        <rFont val="Calibri"/>
        <family val="2"/>
        <scheme val="minor"/>
      </rPr>
      <t xml:space="preserve">
Report both potable and non-potable water usage in the production process of the past year.
OR
Option A: </t>
    </r>
    <r>
      <rPr>
        <u/>
        <sz val="11"/>
        <color theme="1"/>
        <rFont val="Calibri"/>
        <family val="2"/>
        <scheme val="minor"/>
      </rPr>
      <t>Water Recycling Program:</t>
    </r>
    <r>
      <rPr>
        <sz val="11"/>
        <color theme="1"/>
        <rFont val="Calibri"/>
        <family val="2"/>
        <scheme val="minor"/>
      </rPr>
      <t xml:space="preserve">
Develop and implement water recycling program during the manufacturing process.</t>
    </r>
  </si>
  <si>
    <t>Waste management programme</t>
  </si>
  <si>
    <r>
      <rPr>
        <u/>
        <sz val="11"/>
        <color theme="1"/>
        <rFont val="Calibri"/>
        <family val="2"/>
        <scheme val="minor"/>
      </rPr>
      <t>Waste Management Plan:</t>
    </r>
    <r>
      <rPr>
        <sz val="11"/>
        <color theme="1"/>
        <rFont val="Calibri"/>
        <family val="2"/>
        <scheme val="minor"/>
      </rPr>
      <t xml:space="preserve">
Implement effective Waste Management Plan detailing the policies, procedures and/or a waste management program covering manufacturing operations.</t>
    </r>
  </si>
  <si>
    <t>Documentation on packaging materials used</t>
  </si>
  <si>
    <r>
      <rPr>
        <u/>
        <sz val="11"/>
        <color theme="1"/>
        <rFont val="Calibri"/>
        <family val="2"/>
        <scheme val="minor"/>
      </rPr>
      <t>Packaging Requirement:</t>
    </r>
    <r>
      <rPr>
        <sz val="11"/>
        <color theme="1"/>
        <rFont val="Calibri"/>
        <family val="2"/>
        <scheme val="minor"/>
      </rPr>
      <t xml:space="preserve">
The packaging materials shall not contain halogenated plastics;
OR
Shall be comprised of 100% recycled materials, readily recyclable materials or decomposable materials;
OR
shall not be impregnated, labelled, coated or otherwise treated in a manner, which would prevent or significantly limit recycling.</t>
    </r>
  </si>
  <si>
    <t>Recycling Plan</t>
  </si>
  <si>
    <r>
      <rPr>
        <u/>
        <sz val="9"/>
        <color theme="1"/>
        <rFont val="Arial"/>
        <family val="2"/>
      </rPr>
      <t>Recyclability:</t>
    </r>
    <r>
      <rPr>
        <sz val="9"/>
        <color theme="1"/>
        <rFont val="Arial"/>
        <family val="2"/>
      </rPr>
      <t xml:space="preserve">
Developed a recycling plan for the product and declared options for reuse, recycling, recovery and disposal. The plan shall include the following and made available to public.</t>
    </r>
  </si>
  <si>
    <t>Material summary report</t>
  </si>
  <si>
    <r>
      <rPr>
        <u/>
        <sz val="11"/>
        <color theme="1"/>
        <rFont val="Calibri"/>
        <family val="2"/>
        <scheme val="minor"/>
      </rPr>
      <t>Raw Material Utilization Rate:</t>
    </r>
    <r>
      <rPr>
        <sz val="11"/>
        <color theme="1"/>
        <rFont val="Calibri"/>
        <family val="2"/>
        <scheme val="minor"/>
      </rPr>
      <t xml:space="preserve">
Achieve raw material utilization rate of not less than 85%, by volume or by weight. The utilization rate of raw glass is the ratio of qualified products produced to the raw glass used for manufacturer.</t>
    </r>
  </si>
  <si>
    <r>
      <rPr>
        <u/>
        <sz val="11"/>
        <color theme="1"/>
        <rFont val="Calibri"/>
        <family val="2"/>
        <scheme val="minor"/>
      </rPr>
      <t>Raw Material:</t>
    </r>
    <r>
      <rPr>
        <sz val="11"/>
        <color theme="1"/>
        <rFont val="Calibri"/>
        <family val="2"/>
        <scheme val="minor"/>
      </rPr>
      <t xml:space="preserve">
Adopt recycled materials, achieving minimum 15%, by weight, of the final product.</t>
    </r>
  </si>
  <si>
    <t>Environmental Product Declaration (EPD)</t>
  </si>
  <si>
    <t>[+5/+10/+15/+20/+25 bonus points]</t>
  </si>
  <si>
    <t>Provide a life cycle assessment report with the carbon footprint of products (CFP) in kgCO2e/t of product, covering at least A1 to A3 and meet the following.</t>
  </si>
  <si>
    <t>Laboratory test report(s)</t>
  </si>
  <si>
    <t> [10 basic points + 5 bonus points]</t>
  </si>
  <si>
    <r>
      <rPr>
        <u/>
        <sz val="11"/>
        <color theme="1"/>
        <rFont val="Calibri"/>
        <family val="2"/>
        <scheme val="minor"/>
      </rPr>
      <t>Visible Light Transmittance:</t>
    </r>
    <r>
      <rPr>
        <sz val="11"/>
        <color theme="1"/>
        <rFont val="Calibri"/>
        <family val="2"/>
        <scheme val="minor"/>
      </rPr>
      <t xml:space="preserve">
The performance of the product shall meet:</t>
    </r>
  </si>
  <si>
    <t> [15 basic points + 10 bonus points]</t>
  </si>
  <si>
    <r>
      <rPr>
        <u/>
        <sz val="11"/>
        <color theme="1"/>
        <rFont val="Calibri"/>
        <family val="2"/>
        <scheme val="minor"/>
      </rPr>
      <t>Shading Coefficient:</t>
    </r>
    <r>
      <rPr>
        <sz val="11"/>
        <color theme="1"/>
        <rFont val="Calibri"/>
        <family val="2"/>
        <scheme val="minor"/>
      </rPr>
      <t xml:space="preserve">
The performance of the product shall meet:</t>
    </r>
  </si>
  <si>
    <t>Laboratory test report(s) or calculation report(s)</t>
  </si>
  <si>
    <t> [5 basic points + 5 bonus points]</t>
  </si>
  <si>
    <r>
      <rPr>
        <u/>
        <sz val="11"/>
        <color theme="1"/>
        <rFont val="Calibri"/>
        <family val="2"/>
        <scheme val="minor"/>
      </rPr>
      <t>Thermal Insulation Performance:</t>
    </r>
    <r>
      <rPr>
        <sz val="11"/>
        <color theme="1"/>
        <rFont val="Calibri"/>
        <family val="2"/>
        <scheme val="minor"/>
      </rPr>
      <t xml:space="preserve">
The U-value (W/m2K) of the product shall meet:</t>
    </r>
  </si>
  <si>
    <t> [10 basic points]</t>
  </si>
  <si>
    <r>
      <rPr>
        <u/>
        <sz val="11"/>
        <color theme="1"/>
        <rFont val="Calibri"/>
        <family val="2"/>
        <scheme val="minor"/>
      </rPr>
      <t>External Reflectance:</t>
    </r>
    <r>
      <rPr>
        <sz val="11"/>
        <color theme="1"/>
        <rFont val="Calibri"/>
        <family val="2"/>
        <scheme val="minor"/>
      </rPr>
      <t xml:space="preserve">
External reflectance ≤ 20%</t>
    </r>
  </si>
  <si>
    <t>Energy management plan</t>
  </si>
  <si>
    <t>[5 basic points]</t>
  </si>
  <si>
    <r>
      <rPr>
        <u/>
        <sz val="11"/>
        <color theme="1"/>
        <rFont val="Calibri"/>
        <family val="2"/>
        <scheme val="minor"/>
      </rPr>
      <t>Energy Management Plan:</t>
    </r>
    <r>
      <rPr>
        <sz val="11"/>
        <color theme="1"/>
        <rFont val="Calibri"/>
        <family val="2"/>
        <scheme val="minor"/>
      </rPr>
      <t xml:space="preserve">
Implement effective energy management policies and procedures and/or an energy management programme.</t>
    </r>
  </si>
  <si>
    <t>GEN</t>
  </si>
  <si>
    <t>Documentation including but not limited to product catalogue, technical datasheet, webpages</t>
  </si>
  <si>
    <t>- Instructions for treatment at the end of service life</t>
  </si>
  <si>
    <t>- Instructions for recommended storage and maintenance for the product</t>
  </si>
  <si>
    <t>- Instructions on how the product shall be installed</t>
  </si>
  <si>
    <t>- Information on external reflectance, U-value, shading coefficient / solar heat gain coefficient and visible light transmittance</t>
  </si>
  <si>
    <t>- Country of origin</t>
  </si>
  <si>
    <t>Provide following information with delivered products or made accessible to public:</t>
  </si>
  <si>
    <t>Product Information</t>
  </si>
  <si>
    <t>VERIFICATION REPORT</t>
  </si>
  <si>
    <t>Comment (by VVB):</t>
  </si>
  <si>
    <r>
      <t xml:space="preserve">Filename: </t>
    </r>
    <r>
      <rPr>
        <i/>
        <sz val="9"/>
        <color rgb="FFC00000"/>
        <rFont val="Arial"/>
        <family val="2"/>
      </rPr>
      <t>[Input by Verifier]</t>
    </r>
  </si>
  <si>
    <t>CFP value achieved</t>
  </si>
  <si>
    <t xml:space="preserve"> __________________ kgCO2e/t of product</t>
  </si>
  <si>
    <t>[input Comment  / Justification by Verifier]</t>
  </si>
  <si>
    <t>total points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</si>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</sst>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rgb="FFC00000"/>
      <name val="Arial"/>
      <family val="2"/>
    </font>
    <font>
      <b/>
      <i/>
      <sz val="9"/>
      <color theme="1"/>
      <name val="Arial"/>
      <family val="2"/>
    </font>
    <font>
      <b/>
      <i/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5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DDDDDD"/>
      </right>
      <top style="medium">
        <color rgb="FF333333"/>
      </top>
      <bottom style="thin">
        <color rgb="FFDDDDDD"/>
      </bottom>
      <diagonal/>
    </border>
    <border>
      <left/>
      <right/>
      <top style="medium">
        <color rgb="FF333333"/>
      </top>
      <bottom style="thin">
        <color rgb="FFDDDDDD"/>
      </bottom>
      <diagonal/>
    </border>
    <border>
      <left style="thin">
        <color rgb="FFDDDDDD"/>
      </left>
      <right/>
      <top style="medium">
        <color rgb="FF333333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medium">
        <color rgb="FF333333"/>
      </bottom>
      <diagonal/>
    </border>
    <border>
      <left/>
      <right style="thin">
        <color rgb="FFDDDDDD"/>
      </right>
      <top style="thin">
        <color rgb="FFDDDDDD"/>
      </top>
      <bottom style="medium">
        <color rgb="FF333333"/>
      </bottom>
      <diagonal/>
    </border>
    <border>
      <left style="thin">
        <color rgb="FFDDDDDD"/>
      </left>
      <right/>
      <top style="thin">
        <color rgb="FFDDDDDD"/>
      </top>
      <bottom style="medium">
        <color rgb="FF333333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/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13" xfId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/>
    <xf numFmtId="0" fontId="7" fillId="0" borderId="1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15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2886076</xdr:colOff>
      <xdr:row>48</xdr:row>
      <xdr:rowOff>49816</xdr:rowOff>
    </xdr:from>
    <xdr:ext cx="2362199" cy="853127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9765316"/>
          <a:ext cx="2362199" cy="85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2705101</xdr:colOff>
      <xdr:row>61</xdr:row>
      <xdr:rowOff>135074</xdr:rowOff>
    </xdr:from>
    <xdr:ext cx="2552700" cy="760195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12517574"/>
          <a:ext cx="2552700" cy="76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2066924</xdr:colOff>
      <xdr:row>75</xdr:row>
      <xdr:rowOff>16811</xdr:rowOff>
    </xdr:from>
    <xdr:ext cx="2524125" cy="516783"/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15256811"/>
          <a:ext cx="2524125" cy="51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1905000</xdr:colOff>
      <xdr:row>87</xdr:row>
      <xdr:rowOff>19050</xdr:rowOff>
    </xdr:from>
    <xdr:ext cx="2162175" cy="1041315"/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735550"/>
          <a:ext cx="2162175" cy="104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4086225</xdr:colOff>
      <xdr:row>87</xdr:row>
      <xdr:rowOff>11245</xdr:rowOff>
    </xdr:from>
    <xdr:ext cx="2181225" cy="1065080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727745"/>
          <a:ext cx="2181225" cy="106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83"/>
  <sheetViews>
    <sheetView tabSelected="1" workbookViewId="0"/>
  </sheetViews>
  <sheetFormatPr defaultRowHeight="15" x14ac:dyDescent="0.25"/>
  <cols>
    <col min="1" max="1" width="7.5703125" customWidth="1"/>
    <col min="2" max="2" width="5.5703125" customWidth="1"/>
    <col min="3" max="3" width="16.140625" customWidth="1"/>
    <col min="4" max="4" width="95.7109375" customWidth="1"/>
    <col min="5" max="5" width="79.42578125" customWidth="1"/>
    <col min="6" max="6" width="11.7109375" customWidth="1"/>
  </cols>
  <sheetData>
    <row r="1" spans="3:5" ht="18.75" x14ac:dyDescent="0.25">
      <c r="C1" s="47" t="s">
        <v>95</v>
      </c>
      <c r="D1" s="48"/>
      <c r="E1" s="49"/>
    </row>
    <row r="2" spans="3:5" x14ac:dyDescent="0.25">
      <c r="C2" s="41" t="s">
        <v>34</v>
      </c>
      <c r="E2" s="16" t="s">
        <v>33</v>
      </c>
    </row>
    <row r="3" spans="3:5" x14ac:dyDescent="0.25">
      <c r="C3" s="42"/>
      <c r="D3" s="15" t="s">
        <v>94</v>
      </c>
      <c r="E3" s="13"/>
    </row>
    <row r="4" spans="3:5" x14ac:dyDescent="0.25">
      <c r="C4" s="42"/>
      <c r="D4" s="12" t="s">
        <v>93</v>
      </c>
      <c r="E4" s="5" t="s">
        <v>97</v>
      </c>
    </row>
    <row r="5" spans="3:5" x14ac:dyDescent="0.25">
      <c r="C5" s="42"/>
      <c r="D5" s="33" t="s">
        <v>92</v>
      </c>
      <c r="E5" s="13"/>
    </row>
    <row r="6" spans="3:5" ht="30" x14ac:dyDescent="0.25">
      <c r="C6" s="42"/>
      <c r="D6" s="33" t="s">
        <v>91</v>
      </c>
      <c r="E6" s="8" t="s">
        <v>97</v>
      </c>
    </row>
    <row r="7" spans="3:5" x14ac:dyDescent="0.25">
      <c r="C7" s="42"/>
      <c r="D7" s="33" t="s">
        <v>90</v>
      </c>
      <c r="E7" s="13"/>
    </row>
    <row r="8" spans="3:5" x14ac:dyDescent="0.25">
      <c r="C8" s="42"/>
      <c r="D8" s="33" t="s">
        <v>89</v>
      </c>
      <c r="E8" s="8" t="s">
        <v>97</v>
      </c>
    </row>
    <row r="9" spans="3:5" x14ac:dyDescent="0.25">
      <c r="C9" s="42"/>
      <c r="D9" s="33" t="s">
        <v>88</v>
      </c>
    </row>
    <row r="10" spans="3:5" x14ac:dyDescent="0.25">
      <c r="C10" s="42"/>
      <c r="D10" s="12"/>
    </row>
    <row r="11" spans="3:5" x14ac:dyDescent="0.25">
      <c r="C11" s="42"/>
      <c r="D11" s="14" t="s">
        <v>84</v>
      </c>
    </row>
    <row r="12" spans="3:5" x14ac:dyDescent="0.25">
      <c r="C12" s="42"/>
    </row>
    <row r="13" spans="3:5" x14ac:dyDescent="0.25">
      <c r="C13" s="42"/>
      <c r="D13" s="11" t="s">
        <v>30</v>
      </c>
    </row>
    <row r="14" spans="3:5" x14ac:dyDescent="0.25">
      <c r="C14" s="50"/>
      <c r="D14" s="10" t="s">
        <v>87</v>
      </c>
    </row>
    <row r="15" spans="3:5" x14ac:dyDescent="0.25">
      <c r="C15" s="43" t="s">
        <v>28</v>
      </c>
      <c r="D15" s="9" t="s">
        <v>27</v>
      </c>
      <c r="E15" s="5"/>
    </row>
    <row r="16" spans="3:5" x14ac:dyDescent="0.25">
      <c r="C16" s="44"/>
      <c r="D16" s="7" t="s">
        <v>26</v>
      </c>
      <c r="E16" s="5"/>
    </row>
    <row r="17" spans="1:6" x14ac:dyDescent="0.25">
      <c r="A17" s="1" t="s">
        <v>86</v>
      </c>
      <c r="B17" s="1">
        <f>IF(A17="","",SUM(E17))</f>
        <v>5</v>
      </c>
      <c r="C17" s="6" t="s">
        <v>25</v>
      </c>
      <c r="D17" s="5"/>
      <c r="E17" s="4">
        <v>5</v>
      </c>
      <c r="F17" t="str">
        <f>IF(E17=0,"",D3)</f>
        <v>Product Information</v>
      </c>
    </row>
    <row r="18" spans="1:6" ht="24.75" thickBot="1" x14ac:dyDescent="0.3">
      <c r="C18" s="31" t="s">
        <v>96</v>
      </c>
      <c r="D18" s="45" t="s">
        <v>100</v>
      </c>
      <c r="E18" s="46"/>
    </row>
    <row r="19" spans="1:6" x14ac:dyDescent="0.25">
      <c r="C19" s="38"/>
      <c r="D19" s="39"/>
      <c r="E19" s="40"/>
    </row>
    <row r="20" spans="1:6" x14ac:dyDescent="0.25">
      <c r="C20" s="41" t="s">
        <v>34</v>
      </c>
      <c r="E20" s="16" t="s">
        <v>33</v>
      </c>
    </row>
    <row r="21" spans="1:6" x14ac:dyDescent="0.25">
      <c r="C21" s="42"/>
      <c r="D21" s="15" t="s">
        <v>12</v>
      </c>
      <c r="E21" s="13"/>
    </row>
    <row r="22" spans="1:6" ht="45" x14ac:dyDescent="0.25">
      <c r="C22" s="42"/>
      <c r="D22" s="12" t="s">
        <v>85</v>
      </c>
      <c r="E22" s="8" t="s">
        <v>97</v>
      </c>
    </row>
    <row r="23" spans="1:6" x14ac:dyDescent="0.25">
      <c r="C23" s="42"/>
      <c r="E23" s="13"/>
    </row>
    <row r="24" spans="1:6" x14ac:dyDescent="0.25">
      <c r="C24" s="42"/>
      <c r="D24" s="14" t="s">
        <v>84</v>
      </c>
      <c r="E24" s="8" t="s">
        <v>97</v>
      </c>
    </row>
    <row r="25" spans="1:6" x14ac:dyDescent="0.25">
      <c r="C25" s="42"/>
      <c r="D25" s="18"/>
    </row>
    <row r="26" spans="1:6" x14ac:dyDescent="0.25">
      <c r="C26" s="42"/>
      <c r="D26" s="11" t="s">
        <v>30</v>
      </c>
    </row>
    <row r="27" spans="1:6" x14ac:dyDescent="0.25">
      <c r="C27" s="42"/>
      <c r="D27" s="10" t="s">
        <v>83</v>
      </c>
    </row>
    <row r="28" spans="1:6" x14ac:dyDescent="0.25">
      <c r="C28" s="43" t="s">
        <v>28</v>
      </c>
      <c r="D28" s="9" t="s">
        <v>27</v>
      </c>
      <c r="E28" s="5"/>
    </row>
    <row r="29" spans="1:6" x14ac:dyDescent="0.25">
      <c r="C29" s="44"/>
      <c r="D29" s="7" t="s">
        <v>26</v>
      </c>
      <c r="E29" s="5"/>
    </row>
    <row r="30" spans="1:6" x14ac:dyDescent="0.25">
      <c r="A30" s="1" t="s">
        <v>23</v>
      </c>
      <c r="B30" s="1">
        <f>IF(A30="","",SUM(E30))</f>
        <v>5</v>
      </c>
      <c r="C30" s="6" t="s">
        <v>25</v>
      </c>
      <c r="D30" s="5"/>
      <c r="E30" s="4">
        <v>5</v>
      </c>
      <c r="F30" t="str">
        <f>IF(E30=0,"",D21)</f>
        <v>Energy Management</v>
      </c>
    </row>
    <row r="31" spans="1:6" ht="24.75" thickBot="1" x14ac:dyDescent="0.3">
      <c r="C31" s="31" t="s">
        <v>96</v>
      </c>
      <c r="D31" s="45" t="s">
        <v>100</v>
      </c>
      <c r="E31" s="46"/>
    </row>
    <row r="32" spans="1:6" x14ac:dyDescent="0.25">
      <c r="C32" s="38"/>
      <c r="D32" s="39"/>
      <c r="E32" s="40"/>
    </row>
    <row r="33" spans="1:6" x14ac:dyDescent="0.25">
      <c r="C33" s="51" t="s">
        <v>34</v>
      </c>
      <c r="D33" s="20"/>
      <c r="E33" s="16" t="s">
        <v>33</v>
      </c>
    </row>
    <row r="34" spans="1:6" x14ac:dyDescent="0.25">
      <c r="C34" s="52"/>
      <c r="D34" s="19" t="s">
        <v>3</v>
      </c>
      <c r="E34" s="13"/>
    </row>
    <row r="35" spans="1:6" ht="30" x14ac:dyDescent="0.25">
      <c r="C35" s="52"/>
      <c r="D35" s="32" t="s">
        <v>82</v>
      </c>
      <c r="E35" s="8" t="s">
        <v>97</v>
      </c>
    </row>
    <row r="36" spans="1:6" x14ac:dyDescent="0.25">
      <c r="C36" s="52"/>
      <c r="D36" s="18"/>
      <c r="E36" s="5"/>
    </row>
    <row r="37" spans="1:6" x14ac:dyDescent="0.25">
      <c r="C37" s="52"/>
      <c r="D37" s="14" t="s">
        <v>81</v>
      </c>
      <c r="E37" s="5"/>
    </row>
    <row r="38" spans="1:6" x14ac:dyDescent="0.25">
      <c r="C38" s="52"/>
      <c r="D38" s="18"/>
      <c r="E38" s="5"/>
    </row>
    <row r="39" spans="1:6" x14ac:dyDescent="0.25">
      <c r="C39" s="52"/>
      <c r="D39" s="11" t="s">
        <v>30</v>
      </c>
      <c r="E39" s="5"/>
    </row>
    <row r="40" spans="1:6" x14ac:dyDescent="0.25">
      <c r="C40" s="52"/>
      <c r="D40" s="28" t="s">
        <v>73</v>
      </c>
      <c r="E40" s="5"/>
    </row>
    <row r="41" spans="1:6" x14ac:dyDescent="0.25">
      <c r="C41" s="43" t="s">
        <v>28</v>
      </c>
      <c r="D41" s="9" t="s">
        <v>27</v>
      </c>
      <c r="E41" s="5"/>
    </row>
    <row r="42" spans="1:6" x14ac:dyDescent="0.25">
      <c r="C42" s="44"/>
      <c r="D42" s="7" t="s">
        <v>26</v>
      </c>
      <c r="E42" s="5"/>
    </row>
    <row r="43" spans="1:6" x14ac:dyDescent="0.25">
      <c r="A43" s="1" t="s">
        <v>21</v>
      </c>
      <c r="B43" s="1">
        <f>IF(A43="","",SUM(E43))</f>
        <v>10</v>
      </c>
      <c r="C43" s="6" t="s">
        <v>25</v>
      </c>
      <c r="D43" s="5"/>
      <c r="E43" s="4">
        <v>10</v>
      </c>
      <c r="F43" t="str">
        <f>IF(E43=0,"",D34)</f>
        <v>Performance Property</v>
      </c>
    </row>
    <row r="44" spans="1:6" ht="24.75" thickBot="1" x14ac:dyDescent="0.3">
      <c r="C44" s="31" t="s">
        <v>96</v>
      </c>
      <c r="D44" s="45" t="s">
        <v>100</v>
      </c>
      <c r="E44" s="46"/>
    </row>
    <row r="45" spans="1:6" x14ac:dyDescent="0.25">
      <c r="C45" s="38"/>
      <c r="D45" s="39"/>
      <c r="E45" s="40"/>
    </row>
    <row r="46" spans="1:6" x14ac:dyDescent="0.25">
      <c r="C46" s="51" t="s">
        <v>34</v>
      </c>
      <c r="D46" s="20"/>
      <c r="E46" s="16" t="s">
        <v>33</v>
      </c>
    </row>
    <row r="47" spans="1:6" x14ac:dyDescent="0.25">
      <c r="C47" s="52"/>
      <c r="D47" s="19" t="s">
        <v>3</v>
      </c>
      <c r="E47" s="13"/>
    </row>
    <row r="48" spans="1:6" ht="30" x14ac:dyDescent="0.25">
      <c r="C48" s="52"/>
      <c r="D48" s="32" t="s">
        <v>80</v>
      </c>
      <c r="E48" s="8" t="s">
        <v>97</v>
      </c>
    </row>
    <row r="49" spans="1:6" x14ac:dyDescent="0.25">
      <c r="C49" s="52"/>
      <c r="D49" s="18"/>
      <c r="E49" s="5"/>
    </row>
    <row r="50" spans="1:6" x14ac:dyDescent="0.25">
      <c r="C50" s="52"/>
      <c r="D50" s="14" t="s">
        <v>79</v>
      </c>
      <c r="E50" s="5"/>
    </row>
    <row r="51" spans="1:6" x14ac:dyDescent="0.25">
      <c r="C51" s="52"/>
      <c r="D51" s="18"/>
      <c r="E51" s="5"/>
    </row>
    <row r="52" spans="1:6" x14ac:dyDescent="0.25">
      <c r="C52" s="52"/>
      <c r="D52" s="11" t="s">
        <v>30</v>
      </c>
      <c r="E52" s="5"/>
    </row>
    <row r="53" spans="1:6" x14ac:dyDescent="0.25">
      <c r="C53" s="52"/>
      <c r="D53" s="28" t="s">
        <v>78</v>
      </c>
      <c r="E53" s="5"/>
    </row>
    <row r="54" spans="1:6" x14ac:dyDescent="0.25">
      <c r="C54" s="43" t="s">
        <v>28</v>
      </c>
      <c r="D54" s="9" t="s">
        <v>27</v>
      </c>
      <c r="E54" s="5"/>
    </row>
    <row r="55" spans="1:6" x14ac:dyDescent="0.25">
      <c r="C55" s="44"/>
      <c r="D55" s="7" t="s">
        <v>26</v>
      </c>
      <c r="E55" s="5"/>
    </row>
    <row r="56" spans="1:6" x14ac:dyDescent="0.25">
      <c r="A56" s="1" t="s">
        <v>21</v>
      </c>
      <c r="B56" s="1">
        <f>IF(A56="","",SUM(E56))</f>
        <v>10</v>
      </c>
      <c r="C56" s="6" t="s">
        <v>25</v>
      </c>
      <c r="D56" s="5"/>
      <c r="E56" s="4">
        <v>10</v>
      </c>
      <c r="F56" t="str">
        <f>IF(E56=0,"",D47)</f>
        <v>Performance Property</v>
      </c>
    </row>
    <row r="57" spans="1:6" ht="24.75" thickBot="1" x14ac:dyDescent="0.3">
      <c r="C57" s="31" t="s">
        <v>96</v>
      </c>
      <c r="D57" s="45" t="s">
        <v>100</v>
      </c>
      <c r="E57" s="46"/>
    </row>
    <row r="58" spans="1:6" x14ac:dyDescent="0.25">
      <c r="C58" s="38"/>
      <c r="D58" s="39"/>
      <c r="E58" s="40"/>
    </row>
    <row r="59" spans="1:6" x14ac:dyDescent="0.25">
      <c r="C59" s="51" t="s">
        <v>34</v>
      </c>
      <c r="D59" s="20"/>
      <c r="E59" s="16" t="s">
        <v>33</v>
      </c>
    </row>
    <row r="60" spans="1:6" x14ac:dyDescent="0.25">
      <c r="C60" s="52"/>
      <c r="D60" s="19" t="s">
        <v>3</v>
      </c>
      <c r="E60" s="13"/>
    </row>
    <row r="61" spans="1:6" ht="30" x14ac:dyDescent="0.25">
      <c r="C61" s="52"/>
      <c r="D61" s="32" t="s">
        <v>77</v>
      </c>
      <c r="E61" s="8" t="s">
        <v>97</v>
      </c>
    </row>
    <row r="62" spans="1:6" x14ac:dyDescent="0.25">
      <c r="C62" s="52"/>
      <c r="D62" s="18"/>
      <c r="E62" s="5"/>
    </row>
    <row r="63" spans="1:6" x14ac:dyDescent="0.25">
      <c r="C63" s="52"/>
      <c r="D63" s="14" t="s">
        <v>76</v>
      </c>
      <c r="E63" s="5"/>
    </row>
    <row r="64" spans="1:6" x14ac:dyDescent="0.25">
      <c r="C64" s="52"/>
      <c r="D64" s="18"/>
      <c r="E64" s="5"/>
    </row>
    <row r="65" spans="1:6" x14ac:dyDescent="0.25">
      <c r="C65" s="52"/>
      <c r="D65" s="11" t="s">
        <v>30</v>
      </c>
      <c r="E65" s="5"/>
    </row>
    <row r="66" spans="1:6" x14ac:dyDescent="0.25">
      <c r="C66" s="52"/>
      <c r="D66" s="28" t="s">
        <v>73</v>
      </c>
      <c r="E66" s="5"/>
    </row>
    <row r="67" spans="1:6" x14ac:dyDescent="0.25">
      <c r="C67" s="43" t="s">
        <v>28</v>
      </c>
      <c r="D67" s="9" t="s">
        <v>27</v>
      </c>
      <c r="E67" s="5"/>
    </row>
    <row r="68" spans="1:6" x14ac:dyDescent="0.25">
      <c r="C68" s="44"/>
      <c r="D68" s="7" t="s">
        <v>26</v>
      </c>
      <c r="E68" s="5"/>
    </row>
    <row r="69" spans="1:6" x14ac:dyDescent="0.25">
      <c r="A69" s="1" t="s">
        <v>21</v>
      </c>
      <c r="B69" s="1">
        <f>IF(A69="","",SUM(E69))</f>
        <v>25</v>
      </c>
      <c r="C69" s="6" t="s">
        <v>25</v>
      </c>
      <c r="D69" s="5"/>
      <c r="E69" s="4">
        <v>25</v>
      </c>
      <c r="F69" t="str">
        <f>IF(E69=0,"",D60)</f>
        <v>Performance Property</v>
      </c>
    </row>
    <row r="70" spans="1:6" ht="24.75" thickBot="1" x14ac:dyDescent="0.3">
      <c r="C70" s="31" t="s">
        <v>96</v>
      </c>
      <c r="D70" s="45" t="s">
        <v>100</v>
      </c>
      <c r="E70" s="46"/>
    </row>
    <row r="71" spans="1:6" x14ac:dyDescent="0.25">
      <c r="C71" s="38"/>
      <c r="D71" s="39"/>
      <c r="E71" s="40"/>
    </row>
    <row r="72" spans="1:6" x14ac:dyDescent="0.25">
      <c r="C72" s="51" t="s">
        <v>34</v>
      </c>
      <c r="D72" s="20"/>
      <c r="E72" s="16" t="s">
        <v>33</v>
      </c>
    </row>
    <row r="73" spans="1:6" x14ac:dyDescent="0.25">
      <c r="C73" s="52"/>
      <c r="D73" s="19" t="s">
        <v>3</v>
      </c>
      <c r="E73" s="13"/>
    </row>
    <row r="74" spans="1:6" ht="30" x14ac:dyDescent="0.25">
      <c r="C74" s="52"/>
      <c r="D74" s="32" t="s">
        <v>75</v>
      </c>
      <c r="E74" s="8" t="s">
        <v>97</v>
      </c>
    </row>
    <row r="75" spans="1:6" x14ac:dyDescent="0.25">
      <c r="C75" s="52"/>
      <c r="D75" s="18"/>
      <c r="E75" s="5"/>
    </row>
    <row r="76" spans="1:6" x14ac:dyDescent="0.25">
      <c r="C76" s="52"/>
      <c r="D76" s="14" t="s">
        <v>74</v>
      </c>
      <c r="E76" s="5"/>
    </row>
    <row r="77" spans="1:6" x14ac:dyDescent="0.25">
      <c r="C77" s="52"/>
      <c r="D77" s="18"/>
      <c r="E77" s="5"/>
    </row>
    <row r="78" spans="1:6" x14ac:dyDescent="0.25">
      <c r="C78" s="52"/>
      <c r="D78" s="11" t="s">
        <v>30</v>
      </c>
      <c r="E78" s="5"/>
    </row>
    <row r="79" spans="1:6" x14ac:dyDescent="0.25">
      <c r="C79" s="52"/>
      <c r="D79" s="28" t="s">
        <v>73</v>
      </c>
      <c r="E79" s="5"/>
    </row>
    <row r="80" spans="1:6" x14ac:dyDescent="0.25">
      <c r="C80" s="43" t="s">
        <v>28</v>
      </c>
      <c r="D80" s="9" t="s">
        <v>27</v>
      </c>
      <c r="E80" s="5"/>
    </row>
    <row r="81" spans="1:6" x14ac:dyDescent="0.25">
      <c r="C81" s="44"/>
      <c r="D81" s="7" t="s">
        <v>26</v>
      </c>
      <c r="E81" s="5"/>
    </row>
    <row r="82" spans="1:6" x14ac:dyDescent="0.25">
      <c r="A82" s="1" t="s">
        <v>21</v>
      </c>
      <c r="B82" s="1">
        <f>IF(A82="","",SUM(E82))</f>
        <v>15</v>
      </c>
      <c r="C82" s="6" t="s">
        <v>25</v>
      </c>
      <c r="D82" s="5"/>
      <c r="E82" s="4">
        <v>15</v>
      </c>
      <c r="F82" t="str">
        <f>IF(E82=0,"",D73)</f>
        <v>Performance Property</v>
      </c>
    </row>
    <row r="83" spans="1:6" ht="24.75" thickBot="1" x14ac:dyDescent="0.3">
      <c r="C83" s="31" t="s">
        <v>96</v>
      </c>
      <c r="D83" s="45" t="s">
        <v>100</v>
      </c>
      <c r="E83" s="46"/>
    </row>
    <row r="84" spans="1:6" x14ac:dyDescent="0.25">
      <c r="C84" s="38"/>
      <c r="D84" s="39"/>
      <c r="E84" s="40"/>
    </row>
    <row r="85" spans="1:6" x14ac:dyDescent="0.25">
      <c r="C85" s="51" t="s">
        <v>34</v>
      </c>
      <c r="D85" s="20"/>
      <c r="E85" s="16" t="s">
        <v>33</v>
      </c>
    </row>
    <row r="86" spans="1:6" x14ac:dyDescent="0.25">
      <c r="C86" s="52"/>
      <c r="D86" s="19" t="s">
        <v>16</v>
      </c>
      <c r="E86" s="13"/>
    </row>
    <row r="87" spans="1:6" ht="24" x14ac:dyDescent="0.25">
      <c r="C87" s="52"/>
      <c r="D87" s="14" t="s">
        <v>72</v>
      </c>
      <c r="E87" s="8" t="s">
        <v>97</v>
      </c>
    </row>
    <row r="88" spans="1:6" x14ac:dyDescent="0.25">
      <c r="C88" s="52"/>
      <c r="D88" s="14"/>
      <c r="E88" s="30"/>
    </row>
    <row r="89" spans="1:6" x14ac:dyDescent="0.25">
      <c r="C89" s="52"/>
      <c r="D89" s="14" t="s">
        <v>71</v>
      </c>
      <c r="E89" s="13"/>
    </row>
    <row r="90" spans="1:6" x14ac:dyDescent="0.25">
      <c r="C90" s="52"/>
      <c r="D90" s="18"/>
      <c r="E90" s="8" t="s">
        <v>97</v>
      </c>
    </row>
    <row r="91" spans="1:6" x14ac:dyDescent="0.25">
      <c r="C91" s="52"/>
    </row>
    <row r="92" spans="1:6" x14ac:dyDescent="0.25">
      <c r="C92" s="52"/>
      <c r="D92" s="18"/>
      <c r="E92" s="5"/>
    </row>
    <row r="93" spans="1:6" x14ac:dyDescent="0.25">
      <c r="C93" s="52"/>
      <c r="D93" s="11" t="s">
        <v>30</v>
      </c>
      <c r="E93" s="5"/>
    </row>
    <row r="94" spans="1:6" x14ac:dyDescent="0.25">
      <c r="C94" s="53"/>
      <c r="D94" s="28" t="s">
        <v>70</v>
      </c>
      <c r="E94" s="5"/>
    </row>
    <row r="95" spans="1:6" ht="24" x14ac:dyDescent="0.25">
      <c r="C95" s="35" t="s">
        <v>98</v>
      </c>
      <c r="D95" s="36" t="s">
        <v>99</v>
      </c>
      <c r="E95" s="30"/>
    </row>
    <row r="96" spans="1:6" x14ac:dyDescent="0.25">
      <c r="C96" s="43" t="s">
        <v>28</v>
      </c>
      <c r="D96" s="35" t="s">
        <v>27</v>
      </c>
    </row>
    <row r="97" spans="1:6" x14ac:dyDescent="0.25">
      <c r="C97" s="44"/>
      <c r="D97" s="7" t="s">
        <v>26</v>
      </c>
    </row>
    <row r="98" spans="1:6" x14ac:dyDescent="0.25">
      <c r="A98" s="1" t="s">
        <v>24</v>
      </c>
      <c r="B98" s="1">
        <f>IF(A98="","",SUM(E98))</f>
        <v>25</v>
      </c>
      <c r="C98" s="6" t="s">
        <v>25</v>
      </c>
      <c r="E98" s="4">
        <v>25</v>
      </c>
      <c r="F98" t="str">
        <f>IF(E98=0,"",D86)</f>
        <v>CFP quantification</v>
      </c>
    </row>
    <row r="99" spans="1:6" ht="24.75" thickBot="1" x14ac:dyDescent="0.3">
      <c r="C99" s="31" t="s">
        <v>96</v>
      </c>
      <c r="D99" s="45" t="s">
        <v>100</v>
      </c>
      <c r="E99" s="46"/>
    </row>
    <row r="100" spans="1:6" x14ac:dyDescent="0.25">
      <c r="C100" s="38"/>
      <c r="D100" s="39"/>
      <c r="E100" s="40"/>
    </row>
    <row r="101" spans="1:6" x14ac:dyDescent="0.25">
      <c r="C101" s="41" t="s">
        <v>34</v>
      </c>
      <c r="E101" s="16" t="s">
        <v>33</v>
      </c>
    </row>
    <row r="102" spans="1:6" x14ac:dyDescent="0.25">
      <c r="C102" s="42"/>
      <c r="D102" s="15" t="s">
        <v>11</v>
      </c>
      <c r="E102" s="13"/>
    </row>
    <row r="103" spans="1:6" ht="30" x14ac:dyDescent="0.25">
      <c r="C103" s="42"/>
      <c r="D103" s="12" t="s">
        <v>69</v>
      </c>
      <c r="E103" s="8" t="s">
        <v>97</v>
      </c>
    </row>
    <row r="104" spans="1:6" x14ac:dyDescent="0.25">
      <c r="C104" s="42"/>
    </row>
    <row r="105" spans="1:6" x14ac:dyDescent="0.25">
      <c r="C105" s="42"/>
      <c r="D105" s="14" t="s">
        <v>31</v>
      </c>
      <c r="E105" s="13"/>
    </row>
    <row r="106" spans="1:6" x14ac:dyDescent="0.25">
      <c r="C106" s="42"/>
      <c r="D106" s="18"/>
      <c r="E106" s="8" t="s">
        <v>97</v>
      </c>
    </row>
    <row r="107" spans="1:6" x14ac:dyDescent="0.25">
      <c r="C107" s="42"/>
      <c r="D107" s="11" t="s">
        <v>30</v>
      </c>
    </row>
    <row r="108" spans="1:6" x14ac:dyDescent="0.25">
      <c r="C108" s="50"/>
      <c r="D108" s="28" t="s">
        <v>67</v>
      </c>
    </row>
    <row r="109" spans="1:6" x14ac:dyDescent="0.25">
      <c r="C109" s="43" t="s">
        <v>28</v>
      </c>
      <c r="D109" s="9" t="s">
        <v>27</v>
      </c>
      <c r="E109" s="5"/>
    </row>
    <row r="110" spans="1:6" x14ac:dyDescent="0.25">
      <c r="C110" s="44"/>
      <c r="D110" s="7" t="s">
        <v>26</v>
      </c>
      <c r="E110" s="5"/>
    </row>
    <row r="111" spans="1:6" x14ac:dyDescent="0.25">
      <c r="A111" s="1" t="s">
        <v>23</v>
      </c>
      <c r="B111" s="1">
        <f>IF(A111="","",SUM(E111))</f>
        <v>5</v>
      </c>
      <c r="C111" s="6" t="s">
        <v>25</v>
      </c>
      <c r="D111" s="5"/>
      <c r="E111" s="4">
        <v>5</v>
      </c>
      <c r="F111" t="str">
        <f>IF(E111=0,"",D102)</f>
        <v>Material Optimization</v>
      </c>
    </row>
    <row r="112" spans="1:6" ht="24.75" thickBot="1" x14ac:dyDescent="0.3">
      <c r="C112" s="31" t="s">
        <v>96</v>
      </c>
      <c r="D112" s="45" t="s">
        <v>100</v>
      </c>
      <c r="E112" s="46"/>
    </row>
    <row r="113" spans="1:6" x14ac:dyDescent="0.25">
      <c r="C113" s="38"/>
      <c r="D113" s="39"/>
      <c r="E113" s="40"/>
    </row>
    <row r="114" spans="1:6" x14ac:dyDescent="0.25">
      <c r="C114" s="41" t="s">
        <v>34</v>
      </c>
      <c r="E114" s="16" t="s">
        <v>33</v>
      </c>
    </row>
    <row r="115" spans="1:6" x14ac:dyDescent="0.25">
      <c r="C115" s="42"/>
      <c r="D115" s="15" t="s">
        <v>11</v>
      </c>
      <c r="E115" s="13"/>
    </row>
    <row r="116" spans="1:6" ht="45" x14ac:dyDescent="0.25">
      <c r="C116" s="42"/>
      <c r="D116" s="29" t="s">
        <v>68</v>
      </c>
      <c r="E116" s="8" t="s">
        <v>97</v>
      </c>
    </row>
    <row r="117" spans="1:6" x14ac:dyDescent="0.25">
      <c r="C117" s="42"/>
    </row>
    <row r="118" spans="1:6" x14ac:dyDescent="0.25">
      <c r="C118" s="42"/>
      <c r="D118" s="14" t="s">
        <v>31</v>
      </c>
      <c r="E118" s="13"/>
    </row>
    <row r="119" spans="1:6" x14ac:dyDescent="0.25">
      <c r="C119" s="42"/>
      <c r="D119" s="18"/>
      <c r="E119" s="8" t="s">
        <v>97</v>
      </c>
    </row>
    <row r="120" spans="1:6" x14ac:dyDescent="0.25">
      <c r="C120" s="42"/>
      <c r="D120" s="11" t="s">
        <v>30</v>
      </c>
    </row>
    <row r="121" spans="1:6" x14ac:dyDescent="0.25">
      <c r="C121" s="50"/>
      <c r="D121" s="28" t="s">
        <v>67</v>
      </c>
    </row>
    <row r="122" spans="1:6" x14ac:dyDescent="0.25">
      <c r="C122" s="43" t="s">
        <v>28</v>
      </c>
      <c r="D122" s="9" t="s">
        <v>27</v>
      </c>
      <c r="E122" s="5"/>
    </row>
    <row r="123" spans="1:6" x14ac:dyDescent="0.25">
      <c r="C123" s="44"/>
      <c r="D123" s="7" t="s">
        <v>26</v>
      </c>
      <c r="E123" s="5"/>
    </row>
    <row r="124" spans="1:6" x14ac:dyDescent="0.25">
      <c r="A124" s="1" t="s">
        <v>23</v>
      </c>
      <c r="B124" s="1">
        <f>IF(A124="","",SUM(E124))</f>
        <v>5</v>
      </c>
      <c r="C124" s="6" t="s">
        <v>25</v>
      </c>
      <c r="D124" s="5"/>
      <c r="E124" s="4">
        <v>5</v>
      </c>
      <c r="F124" t="str">
        <f>IF(E124=0,"",D115)</f>
        <v>Material Optimization</v>
      </c>
    </row>
    <row r="125" spans="1:6" ht="24.75" thickBot="1" x14ac:dyDescent="0.3">
      <c r="C125" s="31" t="s">
        <v>96</v>
      </c>
      <c r="D125" s="45" t="s">
        <v>100</v>
      </c>
      <c r="E125" s="46"/>
    </row>
    <row r="126" spans="1:6" x14ac:dyDescent="0.25">
      <c r="C126" s="38"/>
      <c r="D126" s="39"/>
      <c r="E126" s="40"/>
    </row>
    <row r="127" spans="1:6" x14ac:dyDescent="0.25">
      <c r="C127" s="25"/>
      <c r="D127" s="25"/>
      <c r="E127" s="16" t="s">
        <v>33</v>
      </c>
    </row>
    <row r="128" spans="1:6" x14ac:dyDescent="0.25">
      <c r="C128" s="25"/>
      <c r="D128" s="15" t="s">
        <v>15</v>
      </c>
      <c r="E128" s="13"/>
    </row>
    <row r="129" spans="1:6" ht="36" x14ac:dyDescent="0.25">
      <c r="C129" s="25"/>
      <c r="D129" s="25" t="s">
        <v>66</v>
      </c>
      <c r="E129" s="8" t="s">
        <v>97</v>
      </c>
    </row>
    <row r="130" spans="1:6" x14ac:dyDescent="0.25">
      <c r="C130" s="25"/>
      <c r="D130" s="25"/>
      <c r="E130" s="27"/>
    </row>
    <row r="131" spans="1:6" x14ac:dyDescent="0.25">
      <c r="C131" s="25"/>
      <c r="D131" s="14" t="s">
        <v>31</v>
      </c>
      <c r="E131" s="27"/>
    </row>
    <row r="132" spans="1:6" x14ac:dyDescent="0.25">
      <c r="C132" s="25"/>
      <c r="D132" s="25"/>
      <c r="E132" s="27"/>
    </row>
    <row r="133" spans="1:6" x14ac:dyDescent="0.25">
      <c r="C133" s="25"/>
      <c r="D133" s="11" t="s">
        <v>30</v>
      </c>
      <c r="E133" s="27"/>
    </row>
    <row r="134" spans="1:6" x14ac:dyDescent="0.25">
      <c r="C134" s="25"/>
      <c r="D134" s="10" t="s">
        <v>65</v>
      </c>
      <c r="E134" s="27"/>
    </row>
    <row r="135" spans="1:6" x14ac:dyDescent="0.25">
      <c r="C135" s="43" t="s">
        <v>28</v>
      </c>
      <c r="D135" s="9" t="s">
        <v>27</v>
      </c>
      <c r="E135" s="5"/>
    </row>
    <row r="136" spans="1:6" x14ac:dyDescent="0.25">
      <c r="C136" s="44"/>
      <c r="D136" s="7" t="s">
        <v>26</v>
      </c>
      <c r="E136" s="5"/>
    </row>
    <row r="137" spans="1:6" x14ac:dyDescent="0.25">
      <c r="A137" s="1" t="s">
        <v>23</v>
      </c>
      <c r="B137" s="1">
        <f>IF(A137="","",SUM(E137))</f>
        <v>5</v>
      </c>
      <c r="C137" s="6" t="s">
        <v>25</v>
      </c>
      <c r="D137" s="5"/>
      <c r="E137" s="4">
        <v>5</v>
      </c>
      <c r="F137" t="str">
        <f>IF(E137=0,"",D128)</f>
        <v>Circularity</v>
      </c>
    </row>
    <row r="138" spans="1:6" ht="24.75" thickBot="1" x14ac:dyDescent="0.3">
      <c r="C138" s="31" t="s">
        <v>96</v>
      </c>
      <c r="D138" s="45" t="s">
        <v>100</v>
      </c>
      <c r="E138" s="46"/>
    </row>
    <row r="139" spans="1:6" x14ac:dyDescent="0.25">
      <c r="C139" s="38"/>
      <c r="D139" s="39"/>
      <c r="E139" s="40"/>
    </row>
    <row r="140" spans="1:6" x14ac:dyDescent="0.25">
      <c r="C140" s="54" t="s">
        <v>34</v>
      </c>
      <c r="E140" s="16" t="s">
        <v>33</v>
      </c>
    </row>
    <row r="141" spans="1:6" x14ac:dyDescent="0.25">
      <c r="C141" s="55"/>
      <c r="D141" s="15" t="s">
        <v>15</v>
      </c>
      <c r="E141" s="13"/>
    </row>
    <row r="142" spans="1:6" ht="105" x14ac:dyDescent="0.25">
      <c r="C142" s="55"/>
      <c r="D142" s="12" t="s">
        <v>64</v>
      </c>
      <c r="E142" s="8" t="s">
        <v>97</v>
      </c>
    </row>
    <row r="143" spans="1:6" x14ac:dyDescent="0.25">
      <c r="C143" s="55"/>
    </row>
    <row r="144" spans="1:6" x14ac:dyDescent="0.25">
      <c r="C144" s="55"/>
      <c r="D144" s="14" t="s">
        <v>31</v>
      </c>
    </row>
    <row r="145" spans="1:6" x14ac:dyDescent="0.25">
      <c r="C145" s="55"/>
      <c r="D145" s="12"/>
    </row>
    <row r="146" spans="1:6" x14ac:dyDescent="0.25">
      <c r="C146" s="55"/>
      <c r="D146" s="11" t="s">
        <v>30</v>
      </c>
    </row>
    <row r="147" spans="1:6" x14ac:dyDescent="0.25">
      <c r="C147" s="56"/>
      <c r="D147" s="10" t="s">
        <v>63</v>
      </c>
    </row>
    <row r="148" spans="1:6" x14ac:dyDescent="0.25">
      <c r="C148" s="43" t="s">
        <v>28</v>
      </c>
      <c r="D148" s="9" t="s">
        <v>27</v>
      </c>
      <c r="E148" s="5"/>
    </row>
    <row r="149" spans="1:6" x14ac:dyDescent="0.25">
      <c r="C149" s="44"/>
      <c r="D149" s="7" t="s">
        <v>26</v>
      </c>
      <c r="E149" s="5"/>
    </row>
    <row r="150" spans="1:6" x14ac:dyDescent="0.25">
      <c r="A150" s="1" t="s">
        <v>23</v>
      </c>
      <c r="B150" s="1">
        <f>IF(A150="","",SUM(E150))</f>
        <v>5</v>
      </c>
      <c r="C150" s="6" t="s">
        <v>25</v>
      </c>
      <c r="D150" s="5"/>
      <c r="E150" s="4">
        <v>5</v>
      </c>
      <c r="F150" t="str">
        <f>IF(E150=0,"",D141)</f>
        <v>Circularity</v>
      </c>
    </row>
    <row r="151" spans="1:6" ht="24.75" thickBot="1" x14ac:dyDescent="0.3">
      <c r="C151" s="31" t="s">
        <v>96</v>
      </c>
      <c r="D151" s="45" t="s">
        <v>100</v>
      </c>
      <c r="E151" s="46"/>
    </row>
    <row r="152" spans="1:6" x14ac:dyDescent="0.25">
      <c r="C152" s="38"/>
      <c r="D152" s="39"/>
      <c r="E152" s="40"/>
    </row>
    <row r="153" spans="1:6" x14ac:dyDescent="0.25">
      <c r="C153" s="41" t="s">
        <v>34</v>
      </c>
      <c r="E153" s="16" t="s">
        <v>33</v>
      </c>
    </row>
    <row r="154" spans="1:6" x14ac:dyDescent="0.25">
      <c r="C154" s="42"/>
      <c r="D154" s="26" t="s">
        <v>14</v>
      </c>
      <c r="E154" s="13"/>
    </row>
    <row r="155" spans="1:6" ht="45" x14ac:dyDescent="0.25">
      <c r="C155" s="42"/>
      <c r="D155" s="12" t="s">
        <v>62</v>
      </c>
      <c r="E155" s="8" t="s">
        <v>97</v>
      </c>
    </row>
    <row r="156" spans="1:6" x14ac:dyDescent="0.25">
      <c r="C156" s="42"/>
      <c r="D156" s="12"/>
    </row>
    <row r="157" spans="1:6" x14ac:dyDescent="0.25">
      <c r="C157" s="42"/>
      <c r="D157" s="14" t="s">
        <v>31</v>
      </c>
    </row>
    <row r="158" spans="1:6" x14ac:dyDescent="0.25">
      <c r="C158" s="42"/>
      <c r="D158" s="12"/>
    </row>
    <row r="159" spans="1:6" x14ac:dyDescent="0.25">
      <c r="C159" s="42"/>
      <c r="D159" s="11" t="s">
        <v>30</v>
      </c>
    </row>
    <row r="160" spans="1:6" x14ac:dyDescent="0.25">
      <c r="C160" s="50"/>
      <c r="D160" s="10" t="s">
        <v>61</v>
      </c>
    </row>
    <row r="161" spans="1:6" x14ac:dyDescent="0.25">
      <c r="C161" s="43" t="s">
        <v>28</v>
      </c>
      <c r="D161" s="9" t="s">
        <v>27</v>
      </c>
      <c r="E161" s="5"/>
    </row>
    <row r="162" spans="1:6" x14ac:dyDescent="0.25">
      <c r="C162" s="44"/>
      <c r="D162" s="7" t="s">
        <v>26</v>
      </c>
      <c r="E162" s="5"/>
    </row>
    <row r="163" spans="1:6" x14ac:dyDescent="0.25">
      <c r="A163" s="1" t="s">
        <v>23</v>
      </c>
      <c r="B163" s="1">
        <f>IF(A163="","",SUM(E163))</f>
        <v>5</v>
      </c>
      <c r="C163" s="6" t="s">
        <v>25</v>
      </c>
      <c r="D163" s="5"/>
      <c r="E163" s="4">
        <v>5</v>
      </c>
      <c r="F163" t="str">
        <f>IF(E163=0,"",D154)</f>
        <v>Waste Management</v>
      </c>
    </row>
    <row r="164" spans="1:6" ht="24.75" thickBot="1" x14ac:dyDescent="0.3">
      <c r="C164" s="31" t="s">
        <v>96</v>
      </c>
      <c r="D164" s="45" t="s">
        <v>100</v>
      </c>
      <c r="E164" s="46"/>
    </row>
    <row r="165" spans="1:6" x14ac:dyDescent="0.25">
      <c r="C165" s="38"/>
      <c r="D165" s="39"/>
      <c r="E165" s="40"/>
    </row>
    <row r="166" spans="1:6" x14ac:dyDescent="0.25">
      <c r="C166" s="41" t="s">
        <v>34</v>
      </c>
      <c r="D166" s="25"/>
      <c r="E166" s="16" t="s">
        <v>33</v>
      </c>
    </row>
    <row r="167" spans="1:6" x14ac:dyDescent="0.25">
      <c r="C167" s="57"/>
      <c r="D167" s="15" t="s">
        <v>13</v>
      </c>
      <c r="E167" s="13"/>
    </row>
    <row r="168" spans="1:6" ht="75" x14ac:dyDescent="0.25">
      <c r="C168" s="57"/>
      <c r="D168" s="12" t="s">
        <v>60</v>
      </c>
      <c r="E168" s="8" t="s">
        <v>97</v>
      </c>
    </row>
    <row r="169" spans="1:6" ht="30" x14ac:dyDescent="0.25">
      <c r="C169" s="57"/>
      <c r="D169" s="12" t="s">
        <v>59</v>
      </c>
      <c r="E169" s="13"/>
    </row>
    <row r="170" spans="1:6" x14ac:dyDescent="0.25">
      <c r="C170" s="57"/>
      <c r="D170" s="12"/>
      <c r="E170" s="8" t="s">
        <v>97</v>
      </c>
    </row>
    <row r="171" spans="1:6" x14ac:dyDescent="0.25">
      <c r="C171" s="57"/>
      <c r="D171" s="14" t="s">
        <v>54</v>
      </c>
    </row>
    <row r="172" spans="1:6" x14ac:dyDescent="0.25">
      <c r="C172" s="57"/>
      <c r="D172" s="12"/>
    </row>
    <row r="173" spans="1:6" x14ac:dyDescent="0.25">
      <c r="C173" s="57"/>
      <c r="D173" s="11" t="s">
        <v>30</v>
      </c>
    </row>
    <row r="174" spans="1:6" ht="36" x14ac:dyDescent="0.25">
      <c r="C174" s="57"/>
      <c r="D174" s="10" t="s">
        <v>58</v>
      </c>
    </row>
    <row r="175" spans="1:6" x14ac:dyDescent="0.25">
      <c r="C175" s="50"/>
      <c r="D175" s="10" t="s">
        <v>57</v>
      </c>
    </row>
    <row r="176" spans="1:6" x14ac:dyDescent="0.25">
      <c r="C176" s="43" t="s">
        <v>28</v>
      </c>
      <c r="D176" s="9" t="s">
        <v>27</v>
      </c>
      <c r="E176" s="5"/>
    </row>
    <row r="177" spans="1:6" x14ac:dyDescent="0.25">
      <c r="C177" s="44"/>
      <c r="D177" s="7" t="s">
        <v>26</v>
      </c>
      <c r="E177" s="5"/>
    </row>
    <row r="178" spans="1:6" x14ac:dyDescent="0.25">
      <c r="A178" s="1" t="s">
        <v>23</v>
      </c>
      <c r="B178" s="1">
        <f>IF(A178="","",SUM(E178))</f>
        <v>10</v>
      </c>
      <c r="C178" s="6" t="s">
        <v>25</v>
      </c>
      <c r="D178" s="5"/>
      <c r="E178" s="4">
        <v>10</v>
      </c>
      <c r="F178" t="str">
        <f>IF(E178=0,"",D167)</f>
        <v>Water Management</v>
      </c>
    </row>
    <row r="179" spans="1:6" ht="24.75" thickBot="1" x14ac:dyDescent="0.3">
      <c r="C179" s="31" t="s">
        <v>96</v>
      </c>
      <c r="D179" s="45" t="s">
        <v>100</v>
      </c>
      <c r="E179" s="46"/>
    </row>
    <row r="180" spans="1:6" x14ac:dyDescent="0.25">
      <c r="C180" s="38"/>
      <c r="D180" s="39"/>
      <c r="E180" s="40"/>
    </row>
    <row r="181" spans="1:6" x14ac:dyDescent="0.25">
      <c r="C181" s="41" t="s">
        <v>34</v>
      </c>
      <c r="E181" s="16" t="s">
        <v>33</v>
      </c>
    </row>
    <row r="182" spans="1:6" x14ac:dyDescent="0.25">
      <c r="C182" s="42"/>
      <c r="D182" s="15" t="s">
        <v>12</v>
      </c>
      <c r="E182" s="13"/>
    </row>
    <row r="183" spans="1:6" ht="45" x14ac:dyDescent="0.25">
      <c r="C183" s="42"/>
      <c r="D183" s="12" t="s">
        <v>56</v>
      </c>
      <c r="E183" s="8" t="s">
        <v>97</v>
      </c>
    </row>
    <row r="184" spans="1:6" ht="30" x14ac:dyDescent="0.25">
      <c r="C184" s="42"/>
      <c r="D184" s="12" t="s">
        <v>55</v>
      </c>
      <c r="E184" s="13"/>
    </row>
    <row r="185" spans="1:6" x14ac:dyDescent="0.25">
      <c r="C185" s="42"/>
      <c r="E185" s="8" t="s">
        <v>97</v>
      </c>
    </row>
    <row r="186" spans="1:6" x14ac:dyDescent="0.25">
      <c r="C186" s="42"/>
      <c r="D186" s="14" t="s">
        <v>54</v>
      </c>
    </row>
    <row r="187" spans="1:6" x14ac:dyDescent="0.25">
      <c r="C187" s="42"/>
      <c r="D187" s="18"/>
    </row>
    <row r="188" spans="1:6" x14ac:dyDescent="0.25">
      <c r="C188" s="42"/>
      <c r="D188" s="11" t="s">
        <v>30</v>
      </c>
    </row>
    <row r="189" spans="1:6" x14ac:dyDescent="0.25">
      <c r="C189" s="42"/>
      <c r="D189" s="10" t="s">
        <v>53</v>
      </c>
    </row>
    <row r="190" spans="1:6" x14ac:dyDescent="0.25">
      <c r="C190" s="50"/>
      <c r="D190" s="10" t="s">
        <v>52</v>
      </c>
    </row>
    <row r="191" spans="1:6" x14ac:dyDescent="0.25">
      <c r="C191" s="43" t="s">
        <v>28</v>
      </c>
      <c r="D191" s="9" t="s">
        <v>27</v>
      </c>
      <c r="E191" s="5"/>
    </row>
    <row r="192" spans="1:6" x14ac:dyDescent="0.25">
      <c r="C192" s="44"/>
      <c r="D192" s="7" t="s">
        <v>26</v>
      </c>
      <c r="E192" s="5"/>
    </row>
    <row r="193" spans="1:6" x14ac:dyDescent="0.25">
      <c r="A193" s="1" t="s">
        <v>23</v>
      </c>
      <c r="B193" s="1">
        <f>IF(A193="","",SUM(E193))</f>
        <v>10</v>
      </c>
      <c r="C193" s="6" t="s">
        <v>25</v>
      </c>
      <c r="D193" s="5"/>
      <c r="E193" s="4">
        <v>10</v>
      </c>
      <c r="F193" t="str">
        <f>IF(E193=0,"",D182)</f>
        <v>Energy Management</v>
      </c>
    </row>
    <row r="194" spans="1:6" ht="24.75" thickBot="1" x14ac:dyDescent="0.3">
      <c r="C194" s="31" t="s">
        <v>96</v>
      </c>
      <c r="D194" s="45" t="s">
        <v>100</v>
      </c>
      <c r="E194" s="46"/>
    </row>
    <row r="195" spans="1:6" x14ac:dyDescent="0.25">
      <c r="C195" s="38"/>
      <c r="D195" s="39"/>
      <c r="E195" s="40"/>
    </row>
    <row r="196" spans="1:6" s="24" customFormat="1" x14ac:dyDescent="0.25">
      <c r="C196" s="58" t="s">
        <v>34</v>
      </c>
      <c r="D196" s="25"/>
      <c r="E196" s="16" t="s">
        <v>33</v>
      </c>
    </row>
    <row r="197" spans="1:6" s="24" customFormat="1" x14ac:dyDescent="0.25">
      <c r="C197" s="59"/>
      <c r="D197" s="15" t="s">
        <v>12</v>
      </c>
      <c r="E197" s="13"/>
    </row>
    <row r="198" spans="1:6" s="24" customFormat="1" ht="36" x14ac:dyDescent="0.25">
      <c r="C198" s="59"/>
      <c r="D198" s="25" t="s">
        <v>51</v>
      </c>
      <c r="E198" s="8" t="s">
        <v>97</v>
      </c>
    </row>
    <row r="199" spans="1:6" s="24" customFormat="1" x14ac:dyDescent="0.25">
      <c r="C199" s="59"/>
      <c r="E199" s="13"/>
    </row>
    <row r="200" spans="1:6" s="24" customFormat="1" x14ac:dyDescent="0.25">
      <c r="C200" s="59"/>
      <c r="D200" s="14" t="s">
        <v>31</v>
      </c>
      <c r="E200" s="8" t="s">
        <v>97</v>
      </c>
    </row>
    <row r="201" spans="1:6" s="24" customFormat="1" x14ac:dyDescent="0.25">
      <c r="C201" s="59"/>
      <c r="D201" s="25"/>
    </row>
    <row r="202" spans="1:6" s="24" customFormat="1" x14ac:dyDescent="0.25">
      <c r="C202" s="59"/>
      <c r="D202" s="11" t="s">
        <v>30</v>
      </c>
    </row>
    <row r="203" spans="1:6" s="24" customFormat="1" x14ac:dyDescent="0.25">
      <c r="C203" s="60"/>
      <c r="D203" s="10" t="s">
        <v>50</v>
      </c>
    </row>
    <row r="204" spans="1:6" x14ac:dyDescent="0.25">
      <c r="C204" s="43" t="s">
        <v>28</v>
      </c>
      <c r="D204" s="9" t="s">
        <v>27</v>
      </c>
      <c r="E204" s="5"/>
    </row>
    <row r="205" spans="1:6" x14ac:dyDescent="0.25">
      <c r="C205" s="44"/>
      <c r="D205" s="7" t="s">
        <v>26</v>
      </c>
      <c r="E205" s="5"/>
    </row>
    <row r="206" spans="1:6" x14ac:dyDescent="0.25">
      <c r="A206" s="1" t="s">
        <v>23</v>
      </c>
      <c r="B206" s="1">
        <f>IF(A206="","",SUM(E206))</f>
        <v>5</v>
      </c>
      <c r="C206" s="6" t="s">
        <v>25</v>
      </c>
      <c r="D206" s="5"/>
      <c r="E206" s="4">
        <v>5</v>
      </c>
      <c r="F206" t="str">
        <f>IF(E206=0,"",D197)</f>
        <v>Energy Management</v>
      </c>
    </row>
    <row r="207" spans="1:6" ht="24.75" thickBot="1" x14ac:dyDescent="0.3">
      <c r="C207" s="31" t="s">
        <v>96</v>
      </c>
      <c r="D207" s="45" t="s">
        <v>100</v>
      </c>
      <c r="E207" s="46"/>
    </row>
    <row r="208" spans="1:6" x14ac:dyDescent="0.25">
      <c r="C208" s="23"/>
      <c r="D208" s="23"/>
      <c r="E208" s="22"/>
    </row>
    <row r="209" spans="1:6" x14ac:dyDescent="0.25">
      <c r="C209" s="54" t="s">
        <v>34</v>
      </c>
      <c r="E209" s="16" t="s">
        <v>33</v>
      </c>
    </row>
    <row r="210" spans="1:6" x14ac:dyDescent="0.25">
      <c r="C210" s="55"/>
      <c r="D210" s="15" t="s">
        <v>10</v>
      </c>
      <c r="E210" s="13"/>
    </row>
    <row r="211" spans="1:6" ht="45" x14ac:dyDescent="0.25">
      <c r="C211" s="55"/>
      <c r="D211" s="12" t="s">
        <v>49</v>
      </c>
      <c r="E211" s="8" t="s">
        <v>97</v>
      </c>
    </row>
    <row r="212" spans="1:6" x14ac:dyDescent="0.25">
      <c r="C212" s="55"/>
      <c r="D212" s="12"/>
    </row>
    <row r="213" spans="1:6" x14ac:dyDescent="0.25">
      <c r="C213" s="55"/>
      <c r="D213" s="14" t="s">
        <v>31</v>
      </c>
    </row>
    <row r="214" spans="1:6" x14ac:dyDescent="0.25">
      <c r="C214" s="55"/>
      <c r="D214" s="12"/>
    </row>
    <row r="215" spans="1:6" x14ac:dyDescent="0.25">
      <c r="C215" s="55"/>
      <c r="D215" s="11" t="s">
        <v>30</v>
      </c>
    </row>
    <row r="216" spans="1:6" x14ac:dyDescent="0.25">
      <c r="C216" s="56"/>
      <c r="D216" s="10" t="s">
        <v>48</v>
      </c>
    </row>
    <row r="217" spans="1:6" x14ac:dyDescent="0.25">
      <c r="C217" s="43" t="s">
        <v>28</v>
      </c>
      <c r="D217" s="9" t="s">
        <v>27</v>
      </c>
      <c r="E217" s="5"/>
    </row>
    <row r="218" spans="1:6" x14ac:dyDescent="0.25">
      <c r="C218" s="44"/>
      <c r="D218" s="7" t="s">
        <v>26</v>
      </c>
      <c r="E218" s="5"/>
    </row>
    <row r="219" spans="1:6" x14ac:dyDescent="0.25">
      <c r="A219" s="1" t="s">
        <v>22</v>
      </c>
      <c r="B219" s="1">
        <f>IF(A219="","",SUM(E219))</f>
        <v>5</v>
      </c>
      <c r="C219" s="6" t="s">
        <v>25</v>
      </c>
      <c r="D219" s="5"/>
      <c r="E219" s="4">
        <v>5</v>
      </c>
      <c r="F219" t="str">
        <f>IF(E219=0,"",D210)</f>
        <v>Environmental Management</v>
      </c>
    </row>
    <row r="220" spans="1:6" ht="24.75" thickBot="1" x14ac:dyDescent="0.3">
      <c r="C220" s="31" t="s">
        <v>96</v>
      </c>
      <c r="D220" s="45" t="s">
        <v>100</v>
      </c>
      <c r="E220" s="46"/>
    </row>
    <row r="221" spans="1:6" x14ac:dyDescent="0.25">
      <c r="C221" s="38"/>
      <c r="D221" s="39"/>
      <c r="E221" s="40"/>
    </row>
    <row r="222" spans="1:6" x14ac:dyDescent="0.25">
      <c r="C222" s="54" t="s">
        <v>34</v>
      </c>
      <c r="D222" s="12"/>
      <c r="E222" s="16" t="s">
        <v>33</v>
      </c>
    </row>
    <row r="223" spans="1:6" x14ac:dyDescent="0.25">
      <c r="C223" s="55"/>
      <c r="D223" s="15" t="s">
        <v>7</v>
      </c>
      <c r="E223" s="13"/>
    </row>
    <row r="224" spans="1:6" ht="45" x14ac:dyDescent="0.25">
      <c r="C224" s="55"/>
      <c r="D224" s="12" t="s">
        <v>47</v>
      </c>
      <c r="E224" s="8" t="s">
        <v>97</v>
      </c>
    </row>
    <row r="225" spans="1:6" x14ac:dyDescent="0.25">
      <c r="C225" s="55"/>
    </row>
    <row r="226" spans="1:6" x14ac:dyDescent="0.25">
      <c r="C226" s="55"/>
      <c r="D226" s="14" t="s">
        <v>31</v>
      </c>
    </row>
    <row r="227" spans="1:6" x14ac:dyDescent="0.25">
      <c r="C227" s="55"/>
      <c r="D227" s="12"/>
    </row>
    <row r="228" spans="1:6" x14ac:dyDescent="0.25">
      <c r="C228" s="55"/>
      <c r="D228" s="11" t="s">
        <v>30</v>
      </c>
    </row>
    <row r="229" spans="1:6" x14ac:dyDescent="0.25">
      <c r="C229" s="56"/>
      <c r="D229" s="10" t="s">
        <v>46</v>
      </c>
    </row>
    <row r="230" spans="1:6" x14ac:dyDescent="0.25">
      <c r="C230" s="43" t="s">
        <v>28</v>
      </c>
      <c r="D230" s="9" t="s">
        <v>27</v>
      </c>
      <c r="E230" s="5"/>
    </row>
    <row r="231" spans="1:6" x14ac:dyDescent="0.25">
      <c r="C231" s="44"/>
      <c r="D231" s="7" t="s">
        <v>26</v>
      </c>
      <c r="E231" s="5"/>
    </row>
    <row r="232" spans="1:6" x14ac:dyDescent="0.25">
      <c r="A232" s="1" t="s">
        <v>22</v>
      </c>
      <c r="B232" s="1">
        <f>IF(A232="","",SUM(E232))</f>
        <v>5</v>
      </c>
      <c r="C232" s="6" t="s">
        <v>25</v>
      </c>
      <c r="D232" s="5"/>
      <c r="E232" s="4">
        <v>5</v>
      </c>
      <c r="F232" t="str">
        <f>IF(E232=0,"",D223)</f>
        <v>Regional Product</v>
      </c>
    </row>
    <row r="233" spans="1:6" ht="24.75" thickBot="1" x14ac:dyDescent="0.3">
      <c r="C233" s="31" t="s">
        <v>96</v>
      </c>
      <c r="D233" s="45" t="s">
        <v>100</v>
      </c>
      <c r="E233" s="46"/>
    </row>
    <row r="234" spans="1:6" x14ac:dyDescent="0.25">
      <c r="C234" s="38"/>
      <c r="D234" s="39"/>
      <c r="E234" s="40"/>
    </row>
    <row r="235" spans="1:6" x14ac:dyDescent="0.25">
      <c r="C235" s="51" t="s">
        <v>34</v>
      </c>
      <c r="D235" s="20"/>
      <c r="E235" s="16" t="s">
        <v>33</v>
      </c>
    </row>
    <row r="236" spans="1:6" x14ac:dyDescent="0.25">
      <c r="C236" s="52"/>
      <c r="D236" s="19" t="s">
        <v>9</v>
      </c>
      <c r="E236" s="13"/>
    </row>
    <row r="237" spans="1:6" ht="24" x14ac:dyDescent="0.25">
      <c r="C237" s="52"/>
      <c r="D237" s="14" t="s">
        <v>45</v>
      </c>
      <c r="E237" s="8" t="s">
        <v>97</v>
      </c>
    </row>
    <row r="238" spans="1:6" ht="60" x14ac:dyDescent="0.25">
      <c r="C238" s="52"/>
      <c r="D238" s="18" t="s">
        <v>44</v>
      </c>
      <c r="E238" s="5"/>
    </row>
    <row r="239" spans="1:6" x14ac:dyDescent="0.25">
      <c r="C239" s="52"/>
      <c r="D239" s="21"/>
      <c r="E239" s="13"/>
    </row>
    <row r="240" spans="1:6" ht="24" x14ac:dyDescent="0.25">
      <c r="C240" s="52"/>
      <c r="D240" s="14" t="s">
        <v>43</v>
      </c>
      <c r="E240" s="8" t="s">
        <v>97</v>
      </c>
    </row>
    <row r="241" spans="1:6" x14ac:dyDescent="0.25">
      <c r="C241" s="52"/>
      <c r="D241" s="21"/>
      <c r="E241" s="5"/>
    </row>
    <row r="242" spans="1:6" ht="24" x14ac:dyDescent="0.25">
      <c r="C242" s="52"/>
      <c r="D242" s="14" t="s">
        <v>42</v>
      </c>
      <c r="E242" s="5"/>
    </row>
    <row r="243" spans="1:6" x14ac:dyDescent="0.25">
      <c r="C243" s="52"/>
      <c r="D243" s="21"/>
      <c r="E243" s="5"/>
    </row>
    <row r="244" spans="1:6" x14ac:dyDescent="0.25">
      <c r="C244" s="52"/>
      <c r="D244" s="14" t="s">
        <v>41</v>
      </c>
      <c r="E244" s="5"/>
    </row>
    <row r="245" spans="1:6" x14ac:dyDescent="0.25">
      <c r="C245" s="52"/>
      <c r="D245" s="18"/>
      <c r="E245" s="5"/>
    </row>
    <row r="246" spans="1:6" x14ac:dyDescent="0.25">
      <c r="C246" s="52"/>
      <c r="D246" s="11" t="s">
        <v>30</v>
      </c>
      <c r="E246" s="5"/>
    </row>
    <row r="247" spans="1:6" x14ac:dyDescent="0.25">
      <c r="C247" s="53"/>
      <c r="D247" s="10" t="s">
        <v>40</v>
      </c>
      <c r="E247" s="5"/>
    </row>
    <row r="248" spans="1:6" x14ac:dyDescent="0.25">
      <c r="C248" s="43" t="s">
        <v>28</v>
      </c>
      <c r="D248" s="9" t="s">
        <v>27</v>
      </c>
      <c r="E248" s="5"/>
    </row>
    <row r="249" spans="1:6" x14ac:dyDescent="0.25">
      <c r="C249" s="44"/>
      <c r="D249" s="7" t="s">
        <v>26</v>
      </c>
      <c r="E249" s="5"/>
    </row>
    <row r="250" spans="1:6" x14ac:dyDescent="0.25">
      <c r="A250" s="1" t="s">
        <v>22</v>
      </c>
      <c r="B250" s="1">
        <f>IF(A250="","",SUM(E250))</f>
        <v>10</v>
      </c>
      <c r="C250" s="6" t="s">
        <v>25</v>
      </c>
      <c r="D250" s="5"/>
      <c r="E250" s="4">
        <v>10</v>
      </c>
      <c r="F250" t="str">
        <f>IF(E250=0,"",D236)</f>
        <v>Human Toxicity and Ecosystem Impact</v>
      </c>
    </row>
    <row r="251" spans="1:6" ht="24.75" thickBot="1" x14ac:dyDescent="0.3">
      <c r="C251" s="31" t="s">
        <v>96</v>
      </c>
      <c r="D251" s="45" t="s">
        <v>100</v>
      </c>
      <c r="E251" s="46"/>
    </row>
    <row r="252" spans="1:6" x14ac:dyDescent="0.25">
      <c r="C252" s="38"/>
      <c r="D252" s="39"/>
      <c r="E252" s="40"/>
    </row>
    <row r="253" spans="1:6" x14ac:dyDescent="0.25">
      <c r="C253" s="51" t="s">
        <v>34</v>
      </c>
      <c r="D253" s="20"/>
      <c r="E253" s="16" t="s">
        <v>33</v>
      </c>
    </row>
    <row r="254" spans="1:6" x14ac:dyDescent="0.25">
      <c r="C254" s="52"/>
      <c r="D254" s="19" t="s">
        <v>2</v>
      </c>
      <c r="E254" s="13"/>
    </row>
    <row r="255" spans="1:6" ht="24" x14ac:dyDescent="0.25">
      <c r="C255" s="52"/>
      <c r="D255" s="14" t="s">
        <v>39</v>
      </c>
      <c r="E255" s="8" t="s">
        <v>97</v>
      </c>
    </row>
    <row r="256" spans="1:6" x14ac:dyDescent="0.25">
      <c r="C256" s="52"/>
      <c r="D256" s="14" t="s">
        <v>38</v>
      </c>
      <c r="E256" s="5"/>
    </row>
    <row r="257" spans="1:6" x14ac:dyDescent="0.25">
      <c r="C257" s="52"/>
      <c r="D257" s="14" t="s">
        <v>37</v>
      </c>
      <c r="E257" s="13"/>
    </row>
    <row r="258" spans="1:6" x14ac:dyDescent="0.25">
      <c r="C258" s="52"/>
      <c r="D258" s="18"/>
      <c r="E258" s="8" t="s">
        <v>97</v>
      </c>
    </row>
    <row r="259" spans="1:6" x14ac:dyDescent="0.25">
      <c r="C259" s="52"/>
      <c r="D259" s="14" t="s">
        <v>36</v>
      </c>
      <c r="E259" s="17"/>
    </row>
    <row r="260" spans="1:6" x14ac:dyDescent="0.25">
      <c r="C260" s="52"/>
      <c r="D260" s="18"/>
      <c r="E260" s="17"/>
    </row>
    <row r="261" spans="1:6" x14ac:dyDescent="0.25">
      <c r="C261" s="52"/>
      <c r="D261" s="11" t="s">
        <v>30</v>
      </c>
      <c r="E261" s="17"/>
    </row>
    <row r="262" spans="1:6" x14ac:dyDescent="0.25">
      <c r="C262" s="53"/>
      <c r="D262" s="10" t="s">
        <v>35</v>
      </c>
      <c r="E262" s="17"/>
    </row>
    <row r="263" spans="1:6" x14ac:dyDescent="0.25">
      <c r="C263" s="43" t="s">
        <v>28</v>
      </c>
      <c r="D263" s="9" t="s">
        <v>27</v>
      </c>
      <c r="E263" s="17"/>
    </row>
    <row r="264" spans="1:6" x14ac:dyDescent="0.25">
      <c r="C264" s="44"/>
      <c r="D264" s="7" t="s">
        <v>26</v>
      </c>
      <c r="E264" s="17"/>
    </row>
    <row r="265" spans="1:6" x14ac:dyDescent="0.25">
      <c r="A265" s="1" t="s">
        <v>21</v>
      </c>
      <c r="B265" s="1">
        <f>IF(A265="","",SUM(E265))</f>
        <v>5</v>
      </c>
      <c r="C265" s="6" t="s">
        <v>25</v>
      </c>
      <c r="D265" s="17"/>
      <c r="E265" s="4">
        <v>5</v>
      </c>
      <c r="F265" t="str">
        <f>IF(E265=0,"",D254)</f>
        <v>Product Life</v>
      </c>
    </row>
    <row r="266" spans="1:6" ht="24.75" thickBot="1" x14ac:dyDescent="0.3">
      <c r="C266" s="31" t="s">
        <v>96</v>
      </c>
      <c r="D266" s="45" t="s">
        <v>100</v>
      </c>
      <c r="E266" s="46"/>
    </row>
    <row r="267" spans="1:6" x14ac:dyDescent="0.25">
      <c r="C267" s="38"/>
      <c r="D267" s="39"/>
      <c r="E267" s="40"/>
    </row>
    <row r="268" spans="1:6" x14ac:dyDescent="0.25">
      <c r="C268" s="54" t="s">
        <v>34</v>
      </c>
      <c r="E268" s="16" t="s">
        <v>33</v>
      </c>
    </row>
    <row r="269" spans="1:6" x14ac:dyDescent="0.25">
      <c r="C269" s="55"/>
      <c r="D269" s="15" t="s">
        <v>0</v>
      </c>
      <c r="E269" s="13"/>
    </row>
    <row r="270" spans="1:6" ht="45" x14ac:dyDescent="0.25">
      <c r="C270" s="55"/>
      <c r="D270" s="12" t="s">
        <v>32</v>
      </c>
      <c r="E270" s="8" t="s">
        <v>97</v>
      </c>
    </row>
    <row r="271" spans="1:6" x14ac:dyDescent="0.25">
      <c r="C271" s="55"/>
    </row>
    <row r="272" spans="1:6" x14ac:dyDescent="0.25">
      <c r="C272" s="55"/>
      <c r="D272" s="14" t="s">
        <v>31</v>
      </c>
      <c r="E272" s="13"/>
    </row>
    <row r="273" spans="1:6" x14ac:dyDescent="0.25">
      <c r="C273" s="55"/>
      <c r="D273" s="12"/>
      <c r="E273" s="8" t="s">
        <v>97</v>
      </c>
    </row>
    <row r="274" spans="1:6" x14ac:dyDescent="0.25">
      <c r="C274" s="55"/>
      <c r="D274" s="11" t="s">
        <v>30</v>
      </c>
    </row>
    <row r="275" spans="1:6" x14ac:dyDescent="0.25">
      <c r="C275" s="56"/>
      <c r="D275" s="10" t="s">
        <v>29</v>
      </c>
    </row>
    <row r="276" spans="1:6" x14ac:dyDescent="0.25">
      <c r="C276" s="43" t="s">
        <v>28</v>
      </c>
      <c r="D276" s="9" t="s">
        <v>27</v>
      </c>
      <c r="E276" s="5"/>
    </row>
    <row r="277" spans="1:6" x14ac:dyDescent="0.25">
      <c r="C277" s="44"/>
      <c r="D277" s="7" t="s">
        <v>26</v>
      </c>
      <c r="E277" s="5"/>
    </row>
    <row r="278" spans="1:6" x14ac:dyDescent="0.25">
      <c r="A278" s="1" t="s">
        <v>20</v>
      </c>
      <c r="B278" s="1">
        <f>IF(A278="","",SUM(E278))</f>
        <v>5</v>
      </c>
      <c r="C278" s="6" t="s">
        <v>25</v>
      </c>
      <c r="D278" s="5"/>
      <c r="E278" s="4">
        <v>5</v>
      </c>
      <c r="F278" t="str">
        <f>IF(E278=0,"",D269)</f>
        <v>Innovations &amp; Additions</v>
      </c>
    </row>
    <row r="279" spans="1:6" ht="24.75" thickBot="1" x14ac:dyDescent="0.3">
      <c r="C279" s="31" t="s">
        <v>96</v>
      </c>
      <c r="D279" s="45" t="s">
        <v>100</v>
      </c>
      <c r="E279" s="46"/>
    </row>
    <row r="280" spans="1:6" x14ac:dyDescent="0.25">
      <c r="C280" s="38"/>
      <c r="D280" s="39"/>
      <c r="E280" s="40"/>
    </row>
    <row r="282" spans="1:6" x14ac:dyDescent="0.25">
      <c r="E282" s="37" t="s">
        <v>102</v>
      </c>
      <c r="F282" s="34">
        <f>Cal!E8</f>
        <v>175</v>
      </c>
    </row>
    <row r="283" spans="1:6" x14ac:dyDescent="0.25">
      <c r="E283" s="37" t="s">
        <v>17</v>
      </c>
      <c r="F283" s="34" t="str">
        <f>Cal!E9</f>
        <v>PLATINUM</v>
      </c>
    </row>
  </sheetData>
  <mergeCells count="79">
    <mergeCell ref="D279:E279"/>
    <mergeCell ref="C280:E280"/>
    <mergeCell ref="C263:C264"/>
    <mergeCell ref="D266:E266"/>
    <mergeCell ref="C267:E267"/>
    <mergeCell ref="C268:C275"/>
    <mergeCell ref="C276:C277"/>
    <mergeCell ref="C248:C249"/>
    <mergeCell ref="D251:E251"/>
    <mergeCell ref="C252:E252"/>
    <mergeCell ref="C253:C262"/>
    <mergeCell ref="C230:C231"/>
    <mergeCell ref="D233:E233"/>
    <mergeCell ref="C234:E234"/>
    <mergeCell ref="C235:C247"/>
    <mergeCell ref="C217:C218"/>
    <mergeCell ref="D220:E220"/>
    <mergeCell ref="C221:E221"/>
    <mergeCell ref="C222:C229"/>
    <mergeCell ref="C196:C203"/>
    <mergeCell ref="C204:C205"/>
    <mergeCell ref="D207:E207"/>
    <mergeCell ref="C209:C216"/>
    <mergeCell ref="C181:C190"/>
    <mergeCell ref="C191:C192"/>
    <mergeCell ref="D194:E194"/>
    <mergeCell ref="C195:E195"/>
    <mergeCell ref="C166:C175"/>
    <mergeCell ref="C176:C177"/>
    <mergeCell ref="D179:E179"/>
    <mergeCell ref="C180:E180"/>
    <mergeCell ref="C153:C160"/>
    <mergeCell ref="C161:C162"/>
    <mergeCell ref="D164:E164"/>
    <mergeCell ref="C165:E165"/>
    <mergeCell ref="C140:C147"/>
    <mergeCell ref="C148:C149"/>
    <mergeCell ref="D151:E151"/>
    <mergeCell ref="C152:E152"/>
    <mergeCell ref="C126:E126"/>
    <mergeCell ref="C135:C136"/>
    <mergeCell ref="D138:E138"/>
    <mergeCell ref="C139:E139"/>
    <mergeCell ref="C113:E113"/>
    <mergeCell ref="C114:C121"/>
    <mergeCell ref="C122:C123"/>
    <mergeCell ref="D125:E125"/>
    <mergeCell ref="C100:E100"/>
    <mergeCell ref="C101:C108"/>
    <mergeCell ref="C109:C110"/>
    <mergeCell ref="D112:E112"/>
    <mergeCell ref="C84:E84"/>
    <mergeCell ref="C85:C94"/>
    <mergeCell ref="C96:C97"/>
    <mergeCell ref="D99:E99"/>
    <mergeCell ref="C71:E71"/>
    <mergeCell ref="C72:C79"/>
    <mergeCell ref="C80:C81"/>
    <mergeCell ref="D83:E83"/>
    <mergeCell ref="C58:E58"/>
    <mergeCell ref="C59:C66"/>
    <mergeCell ref="C67:C68"/>
    <mergeCell ref="D70:E70"/>
    <mergeCell ref="C45:E45"/>
    <mergeCell ref="C46:C53"/>
    <mergeCell ref="C54:C55"/>
    <mergeCell ref="D57:E57"/>
    <mergeCell ref="C32:E32"/>
    <mergeCell ref="C33:C40"/>
    <mergeCell ref="C41:C42"/>
    <mergeCell ref="D44:E44"/>
    <mergeCell ref="C19:E19"/>
    <mergeCell ref="C20:C27"/>
    <mergeCell ref="C28:C29"/>
    <mergeCell ref="D31:E31"/>
    <mergeCell ref="C1:E1"/>
    <mergeCell ref="C2:C14"/>
    <mergeCell ref="C15:C16"/>
    <mergeCell ref="D18:E18"/>
  </mergeCells>
  <dataValidations count="8">
    <dataValidation type="list" allowBlank="1" showInputMessage="1" showErrorMessage="1" sqref="E56 E193 E178">
      <formula1>"0,5,10"</formula1>
    </dataValidation>
    <dataValidation type="list" allowBlank="1" showInputMessage="1" showErrorMessage="1" sqref="D94">
      <formula1>"CFP quantification report,Environmental Product Declaration (EPD)"</formula1>
    </dataValidation>
    <dataValidation type="list" allowBlank="1" showInputMessage="1" showErrorMessage="1" sqref="E82">
      <formula1>"0,10,15"</formula1>
    </dataValidation>
    <dataValidation type="list" allowBlank="1" showInputMessage="1" showErrorMessage="1" sqref="E43 E250">
      <formula1>"0,10"</formula1>
    </dataValidation>
    <dataValidation type="list" allowBlank="1" showInputMessage="1" showErrorMessage="1" sqref="E17 E30 E111 E219 E163 E137 E150 E124 E232 E265 E278 E206">
      <formula1>"0,5"</formula1>
    </dataValidation>
    <dataValidation type="list" allowBlank="1" showInputMessage="1" showErrorMessage="1" sqref="D16 D110 D249 D218 D231 D192 D177 D149 D162 D136 D264 D277 D29 D42 D55 D68 D81 D123 D97 D205">
      <formula1>"Yes,No"</formula1>
    </dataValidation>
    <dataValidation type="list" allowBlank="1" showInputMessage="1" showErrorMessage="1" sqref="E69">
      <formula1>"0,15,25"</formula1>
    </dataValidation>
    <dataValidation type="list" allowBlank="1" showInputMessage="1" showErrorMessage="1" sqref="E98">
      <formula1>"0,5,10,15,20,25"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/>
  </sheetViews>
  <sheetFormatPr defaultRowHeight="15" x14ac:dyDescent="0.25"/>
  <cols>
    <col min="3" max="4" width="64" customWidth="1"/>
  </cols>
  <sheetData>
    <row r="2" spans="2:6" x14ac:dyDescent="0.25">
      <c r="B2" s="3" t="s">
        <v>24</v>
      </c>
      <c r="C2" s="2" t="str">
        <f>IF(D11&gt;0,C11,"")</f>
        <v>CFP quantification</v>
      </c>
      <c r="D2">
        <f>SUMIF(Glazing!$A$2:$A$279,$B2,Glazing!$B$2:$B$279)</f>
        <v>25</v>
      </c>
    </row>
    <row r="3" spans="2:6" ht="30" x14ac:dyDescent="0.25">
      <c r="B3" s="3" t="s">
        <v>23</v>
      </c>
      <c r="C3" s="2" t="str">
        <f>IF(D13&gt;0,C13&amp;"; ","")&amp;IF(D15&gt;0,C15&amp;"; ","")&amp;IF(D16&gt;0,C16&amp;"; ","")&amp;IF(D17&gt;0,C17,"")</f>
        <v>Circularity; Water Management; Energy Management; Material Optimization</v>
      </c>
      <c r="D3">
        <f>SUMIF(Glazing!$A$2:$A$279,$B3,Glazing!$B$2:$B$279)</f>
        <v>55</v>
      </c>
    </row>
    <row r="4" spans="2:6" ht="30" x14ac:dyDescent="0.25">
      <c r="B4" s="3" t="s">
        <v>22</v>
      </c>
      <c r="C4" s="2" t="str">
        <f>IF(D19&gt;0,C19&amp;"; ","")&amp;IF(D20&gt;0,C20&amp;"; ","")&amp;IF(D21&gt;0,C21&amp;"; ","")&amp;IF(D22&gt;0,C22&amp;"; ","")&amp;IF(D23&gt;0,C23,"")</f>
        <v xml:space="preserve">Environmental Management; Human Toxicity and Ecosystem Impact; Regional Product; </v>
      </c>
      <c r="D4">
        <f>SUMIF(Glazing!$A$2:$A$279,$B4,Glazing!$B$2:$B$279)</f>
        <v>20</v>
      </c>
    </row>
    <row r="5" spans="2:6" x14ac:dyDescent="0.25">
      <c r="B5" s="3" t="s">
        <v>21</v>
      </c>
      <c r="C5" s="2" t="str">
        <f>IF(D25&gt;0,C25&amp;"; ","")&amp;IF(D26&gt;0,C26&amp;"; ","")&amp;IF(D27&gt;0,C27&amp;"; ","")&amp;IF(D28&gt;0,C28&amp;"; ","")&amp;IF(D29&gt;0,C29,"")</f>
        <v xml:space="preserve">Performance Property; Product Life; </v>
      </c>
      <c r="D5">
        <f>SUMIF(Glazing!$A$2:$A$279,$B5,Glazing!$B$2:$B$279)</f>
        <v>65</v>
      </c>
    </row>
    <row r="6" spans="2:6" x14ac:dyDescent="0.25">
      <c r="B6" s="3" t="s">
        <v>20</v>
      </c>
      <c r="C6" s="2" t="str">
        <f>IF(D31&gt;0,C31,"")</f>
        <v>Innovations &amp; Additions</v>
      </c>
      <c r="D6">
        <f>SUMIF(Glazing!$A$2:$A$279,$B6,Glazing!$B$2:$B$279)</f>
        <v>5</v>
      </c>
      <c r="E6" s="1" t="s">
        <v>19</v>
      </c>
      <c r="F6" s="1" t="s">
        <v>18</v>
      </c>
    </row>
    <row r="7" spans="2:6" x14ac:dyDescent="0.25">
      <c r="E7" s="1">
        <f>SUM(Glazing!E17,Glazing!E30,Glazing!E43,IF(Glazing!E56&lt;=5,Glazing!E56,5),IF(Glazing!E69&lt;=15,Glazing!E69,15),IF(Glazing!E82&lt;=10,Glazing!E82,10))</f>
        <v>50</v>
      </c>
      <c r="F7" s="1">
        <f>SUM(Glazing!E98,Glazing!E111,Glazing!E124,Glazing!E137,Glazing!E150,Glazing!E163,Glazing!E178,Glazing!E193,Glazing!E206,Glazing!E219,Glazing!E232,Glazing!E250,Glazing!E265,Glazing!E278,IF(Glazing!E56&lt;=5,0,Glazing!E56-5),IF(Glazing!E69&lt;=15,0,Glazing!E69-15),IF(Glazing!E82&lt;=10,0,Glazing!E82-10))</f>
        <v>125</v>
      </c>
    </row>
    <row r="8" spans="2:6" x14ac:dyDescent="0.25">
      <c r="D8" t="s">
        <v>101</v>
      </c>
      <c r="E8" s="63">
        <f>E7+F7</f>
        <v>175</v>
      </c>
      <c r="F8" s="63"/>
    </row>
    <row r="9" spans="2:6" x14ac:dyDescent="0.25">
      <c r="D9" t="s">
        <v>17</v>
      </c>
      <c r="E9" s="61" t="str">
        <f>IF(SUM(E7:F7)&gt;=90,"PLATINUM", IF(SUM(E7:F7)&gt;=80,"GOLD",IF(SUM(E7:F7)&gt;=70,"SILVER",IF(SUM(E7:F7)&gt;=60,"BRONZE",IF(SUM(E7:F7)&gt;=50,"GREEN","NIL")))))</f>
        <v>PLATINUM</v>
      </c>
      <c r="F9" s="62"/>
    </row>
    <row r="11" spans="2:6" x14ac:dyDescent="0.25">
      <c r="C11" t="s">
        <v>16</v>
      </c>
      <c r="D11">
        <f>COUNTIF(Glazing!F$21:F$279,C11)</f>
        <v>1</v>
      </c>
    </row>
    <row r="12" spans="2:6" x14ac:dyDescent="0.25">
      <c r="D12">
        <f>COUNTIF(Glazing!F$21:F$279,C12)</f>
        <v>0</v>
      </c>
    </row>
    <row r="13" spans="2:6" x14ac:dyDescent="0.25">
      <c r="C13" t="s">
        <v>15</v>
      </c>
      <c r="D13">
        <f>COUNTIF(Glazing!F$21:F$279,C13)</f>
        <v>2</v>
      </c>
    </row>
    <row r="14" spans="2:6" x14ac:dyDescent="0.25">
      <c r="C14" t="s">
        <v>14</v>
      </c>
      <c r="D14">
        <f>COUNTIF(Glazing!F$21:F$279,C14)</f>
        <v>1</v>
      </c>
    </row>
    <row r="15" spans="2:6" x14ac:dyDescent="0.25">
      <c r="C15" t="s">
        <v>13</v>
      </c>
      <c r="D15">
        <f>COUNTIF(Glazing!F$21:F$279,C15)</f>
        <v>1</v>
      </c>
    </row>
    <row r="16" spans="2:6" x14ac:dyDescent="0.25">
      <c r="C16" t="s">
        <v>12</v>
      </c>
      <c r="D16">
        <f>COUNTIF(Glazing!F$21:F$279,C16)</f>
        <v>3</v>
      </c>
    </row>
    <row r="17" spans="3:4" x14ac:dyDescent="0.25">
      <c r="C17" t="s">
        <v>11</v>
      </c>
      <c r="D17">
        <f>COUNTIF(Glazing!F$21:F$279,C17)</f>
        <v>2</v>
      </c>
    </row>
    <row r="19" spans="3:4" x14ac:dyDescent="0.25">
      <c r="C19" t="s">
        <v>10</v>
      </c>
      <c r="D19">
        <f>COUNTIF(Glazing!F$21:F$279,C19)</f>
        <v>1</v>
      </c>
    </row>
    <row r="20" spans="3:4" x14ac:dyDescent="0.25">
      <c r="C20" t="s">
        <v>9</v>
      </c>
      <c r="D20">
        <f>COUNTIF(Glazing!F$21:F$279,C20)</f>
        <v>1</v>
      </c>
    </row>
    <row r="21" spans="3:4" x14ac:dyDescent="0.25">
      <c r="C21" t="s">
        <v>8</v>
      </c>
      <c r="D21">
        <f>COUNTIF(Glazing!F$21:F$279,C21)</f>
        <v>0</v>
      </c>
    </row>
    <row r="22" spans="3:4" x14ac:dyDescent="0.25">
      <c r="C22" t="s">
        <v>7</v>
      </c>
      <c r="D22">
        <f>COUNTIF(Glazing!F$21:F$279,C22)</f>
        <v>1</v>
      </c>
    </row>
    <row r="23" spans="3:4" x14ac:dyDescent="0.25">
      <c r="C23" t="s">
        <v>6</v>
      </c>
      <c r="D23">
        <f>COUNTIF(Glazing!F$21:F$279,C23)</f>
        <v>0</v>
      </c>
    </row>
    <row r="25" spans="3:4" x14ac:dyDescent="0.25">
      <c r="C25" t="s">
        <v>5</v>
      </c>
      <c r="D25">
        <f>COUNTIF(Glazing!F$21:F$279,C25)</f>
        <v>0</v>
      </c>
    </row>
    <row r="26" spans="3:4" x14ac:dyDescent="0.25">
      <c r="C26" t="s">
        <v>4</v>
      </c>
      <c r="D26">
        <f>COUNTIF(Glazing!F$21:F$279,C26)</f>
        <v>0</v>
      </c>
    </row>
    <row r="27" spans="3:4" x14ac:dyDescent="0.25">
      <c r="C27" t="s">
        <v>3</v>
      </c>
      <c r="D27">
        <f>COUNTIF(Glazing!F$21:F$279,C27)</f>
        <v>4</v>
      </c>
    </row>
    <row r="28" spans="3:4" x14ac:dyDescent="0.25">
      <c r="C28" t="s">
        <v>2</v>
      </c>
      <c r="D28">
        <f>COUNTIF(Glazing!F$21:F$279,C28)</f>
        <v>1</v>
      </c>
    </row>
    <row r="29" spans="3:4" x14ac:dyDescent="0.25">
      <c r="C29" t="s">
        <v>1</v>
      </c>
      <c r="D29">
        <f>COUNTIF(Glazing!F$21:F$279,C29)</f>
        <v>0</v>
      </c>
    </row>
    <row r="31" spans="3:4" x14ac:dyDescent="0.25">
      <c r="C31" t="s">
        <v>0</v>
      </c>
      <c r="D31">
        <f>COUNTIF(Glazing!F$21:F$279,C31)</f>
        <v>1</v>
      </c>
    </row>
  </sheetData>
  <mergeCells count="2">
    <mergeCell ref="E9:F9"/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Glazing</vt:lpstr>
      <vt:lpstr>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Sat</dc:creator>
  <cp:lastModifiedBy>Irene Wong</cp:lastModifiedBy>
  <dcterms:created xsi:type="dcterms:W3CDTF">2025-12-13T06:46:43Z</dcterms:created>
  <dcterms:modified xsi:type="dcterms:W3CDTF">2026-01-29T04:50:40Z</dcterms:modified>
</cp:coreProperties>
</file>